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<sst xmlns="http://schemas.openxmlformats.org/spreadsheetml/2006/main" count="31" uniqueCount="24">
  <si>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</si>
  <si>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</si>
  <si>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</si>
  <si>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</si>
  <si>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</si>
  <si>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</si>
  <si>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</si>
  <si>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</si>
  <si>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</si>
  <si>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</si>
  <si>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</si>
  <si>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</si>
  <si>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</si>
  <si>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</si>
  <si>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</si>
  <si>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</si>
  <si>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</si>
  <si>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</si>
  <si>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</si>
  <si>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</si>
  <si>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</si>
  <si>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</si>
  <si>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</si>
  <si>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Abril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</si>
</sst>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G2" sqref="G2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40634</v>
      </c>
      <c r="B6" s="17">
        <f>5900000/100000</f>
        <v>59</v>
      </c>
      <c r="C6" s="17">
        <f aca="true" t="shared" si="0" ref="C6:C27">0/100000</f>
        <v>0</v>
      </c>
      <c r="D6" s="17">
        <f>64000/100000</f>
        <v>0.64</v>
      </c>
      <c r="E6" s="17">
        <f>210000/100000</f>
        <v>2.1</v>
      </c>
      <c r="F6" s="17">
        <f>2680000/100000</f>
        <v>26.8</v>
      </c>
      <c r="G6" s="17">
        <f>2282000/100000</f>
        <v>22.82</v>
      </c>
      <c r="H6" s="17">
        <f>3269000/100000</f>
        <v>32.69</v>
      </c>
      <c r="I6" s="17">
        <f>8100000/100000</f>
        <v>81</v>
      </c>
      <c r="J6" s="17">
        <f>2259000/100000</f>
        <v>22.59</v>
      </c>
      <c r="K6" s="17">
        <f>1970000/100000</f>
        <v>19.7</v>
      </c>
      <c r="M6" t="s">
        <v>22</v>
      </c>
    </row>
    <row r="7" spans="1:11" ht="15">
      <c r="A7" s="16">
        <v>40635</v>
      </c>
      <c r="B7" s="17">
        <f>5900000/100000</f>
        <v>59</v>
      </c>
      <c r="C7" s="17">
        <f t="shared" si="0"/>
        <v>0</v>
      </c>
      <c r="D7" s="17">
        <f>70000/100000</f>
        <v>0.7</v>
      </c>
      <c r="E7" s="17">
        <f>340000/100000</f>
        <v>3.4</v>
      </c>
      <c r="F7" s="17">
        <f>2637000/100000</f>
        <v>26.37</v>
      </c>
      <c r="G7" s="17">
        <f>2263000/100000</f>
        <v>22.63</v>
      </c>
      <c r="H7" s="17">
        <f>3334000/100000</f>
        <v>33.34</v>
      </c>
      <c r="I7" s="17">
        <f>8300000/100000</f>
        <v>83</v>
      </c>
      <c r="J7" s="17">
        <f>2246000/100000</f>
        <v>22.46</v>
      </c>
      <c r="K7" s="17">
        <f>1960000/100000</f>
        <v>19.6</v>
      </c>
    </row>
    <row r="8" spans="1:11" ht="15">
      <c r="A8" s="16">
        <v>40636</v>
      </c>
      <c r="B8" s="17">
        <f>6000000/100000</f>
        <v>60</v>
      </c>
      <c r="C8" s="17">
        <f t="shared" si="0"/>
        <v>0</v>
      </c>
      <c r="D8" s="17">
        <f>96000/100000</f>
        <v>0.96</v>
      </c>
      <c r="E8" s="17">
        <f>260000/100000</f>
        <v>2.6</v>
      </c>
      <c r="F8" s="17">
        <f>2728000/100000</f>
        <v>27.28</v>
      </c>
      <c r="G8" s="17">
        <f>2378000/100000</f>
        <v>23.78</v>
      </c>
      <c r="H8" s="17">
        <f>3396000/100000</f>
        <v>33.96</v>
      </c>
      <c r="I8" s="17">
        <f>7700000/100000</f>
        <v>77</v>
      </c>
      <c r="J8" s="17">
        <f>2217000/100000</f>
        <v>22.17</v>
      </c>
      <c r="K8" s="17">
        <f>1790000/100000</f>
        <v>17.9</v>
      </c>
    </row>
    <row r="9" spans="1:11" ht="15">
      <c r="A9" s="16">
        <v>40637</v>
      </c>
      <c r="B9" s="17">
        <f>6400000/100000</f>
        <v>64</v>
      </c>
      <c r="C9" s="17">
        <f t="shared" si="0"/>
        <v>0</v>
      </c>
      <c r="D9" s="17">
        <f>91000/100000</f>
        <v>0.91</v>
      </c>
      <c r="E9" s="17">
        <f>330000/100000</f>
        <v>3.3</v>
      </c>
      <c r="F9" s="17">
        <f>2668000/100000</f>
        <v>26.68</v>
      </c>
      <c r="G9" s="17">
        <f>2276000/100000</f>
        <v>22.76</v>
      </c>
      <c r="H9" s="17">
        <f>3255000/100000</f>
        <v>32.55</v>
      </c>
      <c r="I9" s="17">
        <f>7900000/100000</f>
        <v>79</v>
      </c>
      <c r="J9" s="17">
        <f>2214000/100000</f>
        <v>22.14</v>
      </c>
      <c r="K9" s="17">
        <f>1930000/100000</f>
        <v>19.3</v>
      </c>
    </row>
    <row r="10" spans="1:11" ht="15">
      <c r="A10" s="16">
        <v>40638</v>
      </c>
      <c r="B10" s="17">
        <f>6000000/100000</f>
        <v>60</v>
      </c>
      <c r="C10" s="17">
        <f t="shared" si="0"/>
        <v>0</v>
      </c>
      <c r="D10" s="17">
        <f>93000/100000</f>
        <v>0.93</v>
      </c>
      <c r="E10" s="17">
        <f>270000/100000</f>
        <v>2.7</v>
      </c>
      <c r="F10" s="17">
        <f>2612000/100000</f>
        <v>26.12</v>
      </c>
      <c r="G10" s="17">
        <f>2210000/100000</f>
        <v>22.1</v>
      </c>
      <c r="H10" s="17">
        <f>3215000/100000</f>
        <v>32.15</v>
      </c>
      <c r="I10" s="17">
        <f>8000000/100000</f>
        <v>80</v>
      </c>
      <c r="J10" s="17">
        <f>2176000/100000</f>
        <v>21.76</v>
      </c>
      <c r="K10" s="17">
        <f>1790000/100000</f>
        <v>17.9</v>
      </c>
    </row>
    <row r="11" spans="1:11" ht="15">
      <c r="A11" s="16">
        <v>40639</v>
      </c>
      <c r="B11" s="17">
        <f>6900000/100000</f>
        <v>69</v>
      </c>
      <c r="C11" s="17">
        <f t="shared" si="0"/>
        <v>0</v>
      </c>
      <c r="D11" s="17">
        <f>74000/100000</f>
        <v>0.74</v>
      </c>
      <c r="E11" s="17">
        <f>280000/100000</f>
        <v>2.8</v>
      </c>
      <c r="F11" s="17">
        <f>2613000/100000</f>
        <v>26.13</v>
      </c>
      <c r="G11" s="17">
        <f>2104000/100000</f>
        <v>21.04</v>
      </c>
      <c r="H11" s="17">
        <f>3296000/100000</f>
        <v>32.96</v>
      </c>
      <c r="I11" s="17">
        <f>7800000/100000</f>
        <v>78</v>
      </c>
      <c r="J11" s="17">
        <f>2129000/100000</f>
        <v>21.29</v>
      </c>
      <c r="K11" s="17">
        <f>1830000/100000</f>
        <v>18.3</v>
      </c>
    </row>
    <row r="12" spans="1:11" ht="15">
      <c r="A12" s="16">
        <v>40640</v>
      </c>
      <c r="B12" s="17">
        <f>6100000/100000</f>
        <v>61</v>
      </c>
      <c r="C12" s="17">
        <f t="shared" si="0"/>
        <v>0</v>
      </c>
      <c r="D12" s="17">
        <f>105000/100000</f>
        <v>1.05</v>
      </c>
      <c r="E12" s="17">
        <f>350000/100000</f>
        <v>3.5</v>
      </c>
      <c r="F12" s="17">
        <f>2589000/100000</f>
        <v>25.89</v>
      </c>
      <c r="G12" s="17">
        <f>2097000/100000</f>
        <v>20.97</v>
      </c>
      <c r="H12" s="17">
        <f>3160000/100000</f>
        <v>31.6</v>
      </c>
      <c r="I12" s="17">
        <f>8100000/100000</f>
        <v>81</v>
      </c>
      <c r="J12" s="17">
        <f>2165000/100000</f>
        <v>21.65</v>
      </c>
      <c r="K12" s="17">
        <f>1810000/100000</f>
        <v>18.1</v>
      </c>
    </row>
    <row r="13" spans="1:11" ht="15">
      <c r="A13" s="16">
        <v>40641</v>
      </c>
      <c r="B13" s="17">
        <f>5900000/100000</f>
        <v>59</v>
      </c>
      <c r="C13" s="17">
        <f t="shared" si="0"/>
        <v>0</v>
      </c>
      <c r="D13" s="17">
        <f>98000/100000</f>
        <v>0.98</v>
      </c>
      <c r="E13" s="17">
        <f>320000/100000</f>
        <v>3.2</v>
      </c>
      <c r="F13" s="17">
        <f>2520000/100000</f>
        <v>25.2</v>
      </c>
      <c r="G13" s="17">
        <f>2160000/100000</f>
        <v>21.6</v>
      </c>
      <c r="H13" s="17">
        <f>3014000/100000</f>
        <v>30.14</v>
      </c>
      <c r="I13" s="17">
        <f>8500000/100000</f>
        <v>85</v>
      </c>
      <c r="J13" s="17">
        <f>2204000/100000</f>
        <v>22.04</v>
      </c>
      <c r="K13" s="17">
        <f>1930000/100000</f>
        <v>19.3</v>
      </c>
    </row>
    <row r="14" spans="1:11" ht="15">
      <c r="A14" s="16">
        <v>40642</v>
      </c>
      <c r="B14" s="17">
        <f>5000000/100000</f>
        <v>50</v>
      </c>
      <c r="C14" s="17">
        <f t="shared" si="0"/>
        <v>0</v>
      </c>
      <c r="D14" s="17">
        <f>126000/100000</f>
        <v>1.26</v>
      </c>
      <c r="E14" s="17">
        <f>320000/100000</f>
        <v>3.2</v>
      </c>
      <c r="F14" s="17">
        <f>2381000/100000</f>
        <v>23.81</v>
      </c>
      <c r="G14" s="17">
        <f>2172000/100000</f>
        <v>21.72</v>
      </c>
      <c r="H14" s="17">
        <f>2755000/100000</f>
        <v>27.55</v>
      </c>
      <c r="I14" s="17">
        <f>9400000/100000</f>
        <v>94</v>
      </c>
      <c r="J14" s="17">
        <f>2251000/100000</f>
        <v>22.51</v>
      </c>
      <c r="K14" s="17">
        <f>2150000/100000</f>
        <v>21.5</v>
      </c>
    </row>
    <row r="15" spans="1:11" ht="15">
      <c r="A15" s="16">
        <v>40643</v>
      </c>
      <c r="B15" s="17">
        <f>5300000/100000</f>
        <v>53</v>
      </c>
      <c r="C15" s="17">
        <f t="shared" si="0"/>
        <v>0</v>
      </c>
      <c r="D15" s="17">
        <f>99000/100000</f>
        <v>0.99</v>
      </c>
      <c r="E15" s="17">
        <f>310000/100000</f>
        <v>3.1</v>
      </c>
      <c r="F15" s="17">
        <f>2456000/100000</f>
        <v>24.56</v>
      </c>
      <c r="G15" s="17">
        <f>2179000/100000</f>
        <v>21.79</v>
      </c>
      <c r="H15" s="17">
        <f>2933000/100000</f>
        <v>29.33</v>
      </c>
      <c r="I15" s="17">
        <f>8600000/100000</f>
        <v>86</v>
      </c>
      <c r="J15" s="17">
        <f>2175000/100000</f>
        <v>21.75</v>
      </c>
      <c r="K15" s="17">
        <f>1990000/100000</f>
        <v>19.9</v>
      </c>
    </row>
    <row r="16" spans="1:11" ht="15">
      <c r="A16" s="16">
        <v>40644</v>
      </c>
      <c r="B16" s="17">
        <f>5400000/100000</f>
        <v>54</v>
      </c>
      <c r="C16" s="17">
        <f t="shared" si="0"/>
        <v>0</v>
      </c>
      <c r="D16" s="17">
        <f>103000/100000</f>
        <v>1.03</v>
      </c>
      <c r="E16" s="17">
        <f>330000/100000</f>
        <v>3.3</v>
      </c>
      <c r="F16" s="17">
        <f>2495000/100000</f>
        <v>24.95</v>
      </c>
      <c r="G16" s="17">
        <f>2188000/100000</f>
        <v>21.88</v>
      </c>
      <c r="H16" s="17">
        <f>2953000/100000</f>
        <v>29.53</v>
      </c>
      <c r="I16" s="17">
        <f>8500000/100000</f>
        <v>85</v>
      </c>
      <c r="J16" s="17">
        <f>2177000/100000</f>
        <v>21.77</v>
      </c>
      <c r="K16" s="17">
        <f>1910000/100000</f>
        <v>19.1</v>
      </c>
    </row>
    <row r="17" spans="1:11" ht="15">
      <c r="A17" s="16">
        <v>40645</v>
      </c>
      <c r="B17" s="17">
        <f>5900000/100000</f>
        <v>59</v>
      </c>
      <c r="C17" s="17">
        <f t="shared" si="0"/>
        <v>0</v>
      </c>
      <c r="D17" s="17">
        <f>101000/100000</f>
        <v>1.01</v>
      </c>
      <c r="E17" s="17">
        <f>370000/100000</f>
        <v>3.7</v>
      </c>
      <c r="F17" s="17">
        <f>2469000/100000</f>
        <v>24.69</v>
      </c>
      <c r="G17" s="17">
        <f>2223000/100000</f>
        <v>22.23</v>
      </c>
      <c r="H17" s="17">
        <f>2957000/100000</f>
        <v>29.57</v>
      </c>
      <c r="I17" s="17">
        <f>8500000/100000</f>
        <v>85</v>
      </c>
      <c r="J17" s="17">
        <f>2148000/100000</f>
        <v>21.48</v>
      </c>
      <c r="K17" s="17">
        <f>1820000/100000</f>
        <v>18.2</v>
      </c>
    </row>
    <row r="18" spans="1:11" ht="15">
      <c r="A18" s="16">
        <v>40646</v>
      </c>
      <c r="B18" s="17">
        <f>6100000/100000</f>
        <v>61</v>
      </c>
      <c r="C18" s="17">
        <f t="shared" si="0"/>
        <v>0</v>
      </c>
      <c r="D18" s="17">
        <f>85000/100000</f>
        <v>0.85</v>
      </c>
      <c r="E18" s="17">
        <f>350000/100000</f>
        <v>3.5</v>
      </c>
      <c r="F18" s="17">
        <f>2441000/100000</f>
        <v>24.41</v>
      </c>
      <c r="G18" s="17">
        <f>2175000/100000</f>
        <v>21.75</v>
      </c>
      <c r="H18" s="17">
        <f>2967000/100000</f>
        <v>29.67</v>
      </c>
      <c r="I18" s="17">
        <f>9100000/100000</f>
        <v>91</v>
      </c>
      <c r="J18" s="17">
        <f>2253000/100000</f>
        <v>22.53</v>
      </c>
      <c r="K18" s="17">
        <f>2150000/100000</f>
        <v>21.5</v>
      </c>
    </row>
    <row r="19" spans="1:11" ht="15">
      <c r="A19" s="16">
        <v>40647</v>
      </c>
      <c r="B19" s="17">
        <f>5700000/100000</f>
        <v>57</v>
      </c>
      <c r="C19" s="17">
        <f t="shared" si="0"/>
        <v>0</v>
      </c>
      <c r="D19" s="17">
        <f>110000/100000</f>
        <v>1.1</v>
      </c>
      <c r="E19" s="17">
        <f>400000/100000</f>
        <v>4</v>
      </c>
      <c r="F19" s="17">
        <f>2497000/100000</f>
        <v>24.97</v>
      </c>
      <c r="G19" s="17">
        <f>2207000/100000</f>
        <v>22.07</v>
      </c>
      <c r="H19" s="17">
        <f>2964000/100000</f>
        <v>29.64</v>
      </c>
      <c r="I19" s="17">
        <f>8800000/100000</f>
        <v>88</v>
      </c>
      <c r="J19" s="17">
        <f>2239000/100000</f>
        <v>22.39</v>
      </c>
      <c r="K19" s="17">
        <f>2130000/100000</f>
        <v>21.3</v>
      </c>
    </row>
    <row r="20" spans="1:11" ht="15">
      <c r="A20" s="16">
        <v>40648</v>
      </c>
      <c r="B20" s="17">
        <f>5400000/100000</f>
        <v>54</v>
      </c>
      <c r="C20" s="17">
        <f t="shared" si="0"/>
        <v>0</v>
      </c>
      <c r="D20" s="17">
        <f>128000/100000</f>
        <v>1.28</v>
      </c>
      <c r="E20" s="17">
        <f>540000/100000</f>
        <v>5.4</v>
      </c>
      <c r="F20" s="17">
        <f>2424000/100000</f>
        <v>24.24</v>
      </c>
      <c r="G20" s="17">
        <f>2196000/100000</f>
        <v>21.96</v>
      </c>
      <c r="H20" s="17">
        <f>2835000/100000</f>
        <v>28.35</v>
      </c>
      <c r="I20" s="17">
        <f>8900000/100000</f>
        <v>89</v>
      </c>
      <c r="J20" s="17">
        <f>2203000/100000</f>
        <v>22.03</v>
      </c>
      <c r="K20" s="17">
        <f>2010000/100000</f>
        <v>20.1</v>
      </c>
    </row>
    <row r="21" spans="1:11" ht="15">
      <c r="A21" s="16">
        <v>40649</v>
      </c>
      <c r="B21" s="17">
        <f>4800000/100000</f>
        <v>48</v>
      </c>
      <c r="C21" s="17">
        <f t="shared" si="0"/>
        <v>0</v>
      </c>
      <c r="D21" s="17">
        <f>102000/100000</f>
        <v>1.02</v>
      </c>
      <c r="E21" s="17">
        <f>410000/100000</f>
        <v>4.1</v>
      </c>
      <c r="F21" s="17">
        <f>2295000/100000</f>
        <v>22.95</v>
      </c>
      <c r="G21" s="17">
        <f>2108000/100000</f>
        <v>21.08</v>
      </c>
      <c r="H21" s="17">
        <f>2758000/100000</f>
        <v>27.58</v>
      </c>
      <c r="I21" s="17">
        <f>9800000/100000</f>
        <v>98</v>
      </c>
      <c r="J21" s="17">
        <f>2251000/100000</f>
        <v>22.51</v>
      </c>
      <c r="K21" s="17">
        <f>2070000/100000</f>
        <v>20.7</v>
      </c>
    </row>
    <row r="22" spans="1:11" ht="15">
      <c r="A22" s="16">
        <v>40650</v>
      </c>
      <c r="B22" s="17">
        <f>5200000/100000</f>
        <v>52</v>
      </c>
      <c r="C22" s="17">
        <f t="shared" si="0"/>
        <v>0</v>
      </c>
      <c r="D22" s="17">
        <f>79000/100000</f>
        <v>0.79</v>
      </c>
      <c r="E22" s="17">
        <f>350000/100000</f>
        <v>3.5</v>
      </c>
      <c r="F22" s="17">
        <f>2406000/100000</f>
        <v>24.06</v>
      </c>
      <c r="G22" s="17">
        <f>2202000/100000</f>
        <v>22.02</v>
      </c>
      <c r="H22" s="17">
        <f>2787000/100000</f>
        <v>27.87</v>
      </c>
      <c r="I22" s="17">
        <f>9400000/100000</f>
        <v>94</v>
      </c>
      <c r="J22" s="17">
        <f>2288000/100000</f>
        <v>22.88</v>
      </c>
      <c r="K22" s="17">
        <f>2180000/100000</f>
        <v>21.8</v>
      </c>
    </row>
    <row r="23" spans="1:11" ht="15">
      <c r="A23" s="16">
        <v>40651</v>
      </c>
      <c r="B23" s="17">
        <f>4700000/100000</f>
        <v>47</v>
      </c>
      <c r="C23" s="17">
        <f t="shared" si="0"/>
        <v>0</v>
      </c>
      <c r="D23" s="17">
        <f>81000/100000</f>
        <v>0.81</v>
      </c>
      <c r="E23" s="17">
        <f>340000/100000</f>
        <v>3.4</v>
      </c>
      <c r="F23" s="17">
        <f>2458000/100000</f>
        <v>24.58</v>
      </c>
      <c r="G23" s="17">
        <f>2181000/100000</f>
        <v>21.81</v>
      </c>
      <c r="H23" s="17">
        <f>2981000/100000</f>
        <v>29.81</v>
      </c>
      <c r="I23" s="17">
        <f>9100000/100000</f>
        <v>91</v>
      </c>
      <c r="J23" s="17">
        <f>2274000/100000</f>
        <v>22.74</v>
      </c>
      <c r="K23" s="17">
        <f>2170000/100000</f>
        <v>21.7</v>
      </c>
    </row>
    <row r="24" spans="1:11" ht="15">
      <c r="A24" s="16">
        <v>40652</v>
      </c>
      <c r="B24" s="17">
        <f>4800000/100000</f>
        <v>48</v>
      </c>
      <c r="C24" s="17">
        <f t="shared" si="0"/>
        <v>0</v>
      </c>
      <c r="D24" s="17">
        <f>89000/100000</f>
        <v>0.89</v>
      </c>
      <c r="E24" s="17">
        <f>340000/100000</f>
        <v>3.4</v>
      </c>
      <c r="F24" s="17">
        <f>2314000/100000</f>
        <v>23.14</v>
      </c>
      <c r="G24" s="17">
        <f>2117000/100000</f>
        <v>21.17</v>
      </c>
      <c r="H24" s="17">
        <f>2710000/100000</f>
        <v>27.1</v>
      </c>
      <c r="I24" s="17">
        <f>9500000/100000</f>
        <v>95</v>
      </c>
      <c r="J24" s="17">
        <f>2214000/100000</f>
        <v>22.14</v>
      </c>
      <c r="K24" s="17">
        <f>2110000/100000</f>
        <v>21.1</v>
      </c>
    </row>
    <row r="25" spans="1:11" ht="15">
      <c r="A25" s="16">
        <v>40653</v>
      </c>
      <c r="B25" s="17">
        <f>4800000/100000</f>
        <v>48</v>
      </c>
      <c r="C25" s="17">
        <f t="shared" si="0"/>
        <v>0</v>
      </c>
      <c r="D25" s="17">
        <f>74000/100000</f>
        <v>0.74</v>
      </c>
      <c r="E25" s="17">
        <f>350000/100000</f>
        <v>3.5</v>
      </c>
      <c r="F25" s="17">
        <f>2354000/100000</f>
        <v>23.54</v>
      </c>
      <c r="G25" s="17">
        <f>2105000/100000</f>
        <v>21.05</v>
      </c>
      <c r="H25" s="17">
        <f>2796000/100000</f>
        <v>27.96</v>
      </c>
      <c r="I25" s="17">
        <f>9300000/100000</f>
        <v>93</v>
      </c>
      <c r="J25" s="17">
        <f>2215000/100000</f>
        <v>22.15</v>
      </c>
      <c r="K25" s="17">
        <f>2100000/100000</f>
        <v>21</v>
      </c>
    </row>
    <row r="26" spans="1:11" ht="15">
      <c r="A26" s="16">
        <v>40654</v>
      </c>
      <c r="B26" s="17">
        <f>2800000/100000</f>
        <v>28</v>
      </c>
      <c r="C26" s="17">
        <f t="shared" si="0"/>
        <v>0</v>
      </c>
      <c r="D26" s="17">
        <f>42000/100000</f>
        <v>0.42</v>
      </c>
      <c r="E26" s="17">
        <f>310000/100000</f>
        <v>3.1</v>
      </c>
      <c r="F26" s="17">
        <f>2230000/100000</f>
        <v>22.3</v>
      </c>
      <c r="G26" s="17">
        <f>2151000/100000</f>
        <v>21.51</v>
      </c>
      <c r="H26" s="17">
        <f>2325000/100000</f>
        <v>23.25</v>
      </c>
      <c r="I26" s="17">
        <f>10000000/100000</f>
        <v>100</v>
      </c>
      <c r="J26" s="17">
        <f>2213000/100000</f>
        <v>22.13</v>
      </c>
      <c r="K26" s="17">
        <f>2150000/100000</f>
        <v>21.5</v>
      </c>
    </row>
    <row r="27" spans="1:11" ht="15">
      <c r="A27" s="16">
        <v>40655</v>
      </c>
      <c r="B27" s="17">
        <f>4800000/100000</f>
        <v>48</v>
      </c>
      <c r="C27" s="17">
        <f t="shared" si="0"/>
        <v>0</v>
      </c>
      <c r="D27" s="17">
        <f>116000/100000</f>
        <v>1.16</v>
      </c>
      <c r="E27" s="17">
        <f>420000/100000</f>
        <v>4.2</v>
      </c>
      <c r="F27" s="17">
        <f>2304000/100000</f>
        <v>23.04</v>
      </c>
      <c r="G27" s="17">
        <f>2151000/100000</f>
        <v>21.51</v>
      </c>
      <c r="H27" s="17">
        <f>2688000/100000</f>
        <v>26.88</v>
      </c>
      <c r="I27" s="17">
        <f>9700000/100000</f>
        <v>97</v>
      </c>
      <c r="J27" s="17">
        <f>2235000/100000</f>
        <v>22.35</v>
      </c>
      <c r="K27" s="17">
        <f>2150000/100000</f>
        <v>21.5</v>
      </c>
    </row>
    <row r="28" spans="1:11" ht="15">
      <c r="A28" s="16">
        <v>40656</v>
      </c>
      <c r="B28" s="17">
        <f>5300000/100000</f>
        <v>53</v>
      </c>
      <c r="C28" s="17">
        <f>20000/100000</f>
        <v>0.2</v>
      </c>
      <c r="D28" s="17">
        <f>90000/100000</f>
        <v>0.9</v>
      </c>
      <c r="E28" s="17">
        <f>420000/100000</f>
        <v>4.2</v>
      </c>
      <c r="F28" s="17">
        <f>2373000/100000</f>
        <v>23.73</v>
      </c>
      <c r="G28" s="17">
        <f>2135000/100000</f>
        <v>21.35</v>
      </c>
      <c r="H28" s="17">
        <f>2874000/100000</f>
        <v>28.74</v>
      </c>
      <c r="I28" s="17">
        <f>9000000/100000</f>
        <v>90</v>
      </c>
      <c r="J28" s="17">
        <f>2176000/100000</f>
        <v>21.76</v>
      </c>
      <c r="K28" s="17">
        <f>2070000/100000</f>
        <v>20.7</v>
      </c>
    </row>
    <row r="29" spans="1:11" ht="15">
      <c r="A29" s="16">
        <v>40657</v>
      </c>
      <c r="B29" s="17">
        <f>4600000/100000</f>
        <v>46</v>
      </c>
      <c r="C29" s="17">
        <f aca="true" t="shared" si="1" ref="C29:C35">0/100000</f>
        <v>0</v>
      </c>
      <c r="D29" s="17">
        <f>88000/100000</f>
        <v>0.88</v>
      </c>
      <c r="E29" s="17">
        <f>350000/100000</f>
        <v>3.5</v>
      </c>
      <c r="F29" s="17">
        <f>2383000/100000</f>
        <v>23.83</v>
      </c>
      <c r="G29" s="17">
        <f>2056000/100000</f>
        <v>20.56</v>
      </c>
      <c r="H29" s="17">
        <f>2881000/100000</f>
        <v>28.81</v>
      </c>
      <c r="I29" s="17">
        <f>8800000/100000</f>
        <v>88</v>
      </c>
      <c r="J29" s="17">
        <f>2130000/100000</f>
        <v>21.3</v>
      </c>
      <c r="K29" s="17">
        <f>1990000/100000</f>
        <v>19.9</v>
      </c>
    </row>
    <row r="30" spans="1:11" ht="15">
      <c r="A30" s="16">
        <v>40658</v>
      </c>
      <c r="B30" s="17">
        <f>4800000/100000</f>
        <v>48</v>
      </c>
      <c r="C30" s="17">
        <f t="shared" si="1"/>
        <v>0</v>
      </c>
      <c r="D30" s="17">
        <f>88000/100000</f>
        <v>0.88</v>
      </c>
      <c r="E30" s="17">
        <f>330000/100000</f>
        <v>3.3</v>
      </c>
      <c r="F30" s="17">
        <f>2399000/100000</f>
        <v>23.99</v>
      </c>
      <c r="G30" s="17">
        <f>2104000/100000</f>
        <v>21.04</v>
      </c>
      <c r="H30" s="17">
        <f>2895000/100000</f>
        <v>28.95</v>
      </c>
      <c r="I30" s="17">
        <f>8700000/100000</f>
        <v>87</v>
      </c>
      <c r="J30" s="17">
        <f>2127000/100000</f>
        <v>21.27</v>
      </c>
      <c r="K30" s="17">
        <f>1920000/100000</f>
        <v>19.2</v>
      </c>
    </row>
    <row r="31" spans="1:11" ht="15">
      <c r="A31" s="16">
        <v>40659</v>
      </c>
      <c r="B31" s="17">
        <f>5200000/100000</f>
        <v>52</v>
      </c>
      <c r="C31" s="17">
        <f t="shared" si="1"/>
        <v>0</v>
      </c>
      <c r="D31" s="17">
        <f>94000/100000</f>
        <v>0.94</v>
      </c>
      <c r="E31" s="17">
        <f>400000/100000</f>
        <v>4</v>
      </c>
      <c r="F31" s="17">
        <f>2379000/100000</f>
        <v>23.79</v>
      </c>
      <c r="G31" s="17">
        <f>2073000/100000</f>
        <v>20.73</v>
      </c>
      <c r="H31" s="17">
        <f>2878000/100000</f>
        <v>28.78</v>
      </c>
      <c r="I31" s="17">
        <f>8700000/100000</f>
        <v>87</v>
      </c>
      <c r="J31" s="17">
        <f>2099000/100000</f>
        <v>20.99</v>
      </c>
      <c r="K31" s="17">
        <f>1870000/100000</f>
        <v>18.7</v>
      </c>
    </row>
    <row r="32" spans="1:11" ht="15">
      <c r="A32" s="16">
        <v>40660</v>
      </c>
      <c r="B32" s="17">
        <f>5000000/100000</f>
        <v>50</v>
      </c>
      <c r="C32" s="17">
        <f t="shared" si="1"/>
        <v>0</v>
      </c>
      <c r="D32" s="17">
        <f>95000/100000</f>
        <v>0.95</v>
      </c>
      <c r="E32" s="17">
        <f>410000/100000</f>
        <v>4.1</v>
      </c>
      <c r="F32" s="17">
        <f>2338000/100000</f>
        <v>23.38</v>
      </c>
      <c r="G32" s="17">
        <f>2094000/100000</f>
        <v>20.94</v>
      </c>
      <c r="H32" s="17">
        <f>2808000/100000</f>
        <v>28.08</v>
      </c>
      <c r="I32" s="17">
        <f>9200000/100000</f>
        <v>92</v>
      </c>
      <c r="J32" s="17">
        <f>2175000/100000</f>
        <v>21.75</v>
      </c>
      <c r="K32" s="17">
        <f>2020000/100000</f>
        <v>20.2</v>
      </c>
    </row>
    <row r="33" spans="1:11" ht="15">
      <c r="A33" s="16">
        <v>40661</v>
      </c>
      <c r="B33" s="17">
        <f>4400000/100000</f>
        <v>44</v>
      </c>
      <c r="C33" s="17">
        <f t="shared" si="1"/>
        <v>0</v>
      </c>
      <c r="D33" s="17">
        <f>170000/100000</f>
        <v>1.7</v>
      </c>
      <c r="E33" s="17">
        <f>430000/100000</f>
        <v>4.3</v>
      </c>
      <c r="F33" s="17">
        <f>2203000/100000</f>
        <v>22.03</v>
      </c>
      <c r="G33" s="17">
        <f>2045000/100000</f>
        <v>20.45</v>
      </c>
      <c r="H33" s="17">
        <f>2664000/100000</f>
        <v>26.64</v>
      </c>
      <c r="I33" s="17">
        <f>9600000/100000</f>
        <v>96</v>
      </c>
      <c r="J33" s="17">
        <f>2127000/100000</f>
        <v>21.27</v>
      </c>
      <c r="K33" s="17">
        <f>2010000/100000</f>
        <v>20.1</v>
      </c>
    </row>
    <row r="34" spans="1:11" ht="15">
      <c r="A34" s="16">
        <v>40662</v>
      </c>
      <c r="B34" s="17">
        <f>4000000/100000</f>
        <v>40</v>
      </c>
      <c r="C34" s="17">
        <f t="shared" si="1"/>
        <v>0</v>
      </c>
      <c r="D34" s="17">
        <f>93000/100000</f>
        <v>0.93</v>
      </c>
      <c r="E34" s="17">
        <f>400000/100000</f>
        <v>4</v>
      </c>
      <c r="F34" s="17">
        <f>2231000/100000</f>
        <v>22.31</v>
      </c>
      <c r="G34" s="17">
        <f>2090000/100000</f>
        <v>20.9</v>
      </c>
      <c r="H34" s="17">
        <f>2585000/100000</f>
        <v>25.85</v>
      </c>
      <c r="I34" s="17">
        <f>9700000/100000</f>
        <v>97</v>
      </c>
      <c r="J34" s="17">
        <f>2156000/100000</f>
        <v>21.56</v>
      </c>
      <c r="K34" s="17">
        <f>2090000/100000</f>
        <v>20.9</v>
      </c>
    </row>
    <row r="35" spans="1:11" ht="15">
      <c r="A35" s="16">
        <v>40663</v>
      </c>
      <c r="B35" s="17">
        <f>4200000/100000</f>
        <v>42</v>
      </c>
      <c r="C35" s="17">
        <f t="shared" si="1"/>
        <v>0</v>
      </c>
      <c r="D35" s="17">
        <f>40000/100000</f>
        <v>0.4</v>
      </c>
      <c r="E35" s="17">
        <f>370000/100000</f>
        <v>3.7</v>
      </c>
      <c r="F35" s="17">
        <f>2293000/100000</f>
        <v>22.93</v>
      </c>
      <c r="G35" s="17">
        <f>2092000/100000</f>
        <v>20.92</v>
      </c>
      <c r="H35" s="17">
        <f>2687000/100000</f>
        <v>26.87</v>
      </c>
      <c r="I35" s="17">
        <f>9700000/100000</f>
        <v>97</v>
      </c>
      <c r="J35" s="17">
        <f>2217000/100000</f>
        <v>22.17</v>
      </c>
      <c r="K35" s="17">
        <f>2090000/100000</f>
        <v>20.9</v>
      </c>
    </row>
    <row r="36" spans="1:11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2011-09-07T18:31:33Z</dcterms:modified>
  <cp:category/>
  <cp:version/>
  <cp:contentType/>
  <cp:contentStatus/>
</cp:coreProperties>
</file>