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<sst xmlns="http://schemas.openxmlformats.org/spreadsheetml/2006/main" count="31" uniqueCount="24">
  <si>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</si>
  <si>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</si>
  <si>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</si>
  <si>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</si>
  <si>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</si>
  <si>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</si>
  <si>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</si>
  <si>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</si>
  <si>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</si>
  <si>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</si>
  <si>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</si>
  <si>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</si>
  <si>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</si>
  <si>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</si>
  <si>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</si>
  <si>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</si>
  <si>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</si>
  <si>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</si>
  <si>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</si>
  <si>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</si>
  <si>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</si>
  <si>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</si>
  <si>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</si>
  <si>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Junho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</si>
</sst>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2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9">
      <selection activeCell="D36" sqref="D36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40330</v>
      </c>
      <c r="B6" s="17">
        <f>4400000/100000</f>
        <v>44</v>
      </c>
      <c r="C6" s="17">
        <f>0/100000</f>
        <v>0</v>
      </c>
      <c r="D6" s="17">
        <f>197000/100000</f>
        <v>1.97</v>
      </c>
      <c r="E6" s="17">
        <f>670000/100000</f>
        <v>6.7</v>
      </c>
      <c r="F6" s="17">
        <f>2459000/100000</f>
        <v>24.59</v>
      </c>
      <c r="G6" s="17">
        <f>2179000/100000</f>
        <v>21.79</v>
      </c>
      <c r="H6" s="17">
        <f>2953000/100000</f>
        <v>29.53</v>
      </c>
      <c r="I6" s="17">
        <f>8900000/100000</f>
        <v>89</v>
      </c>
      <c r="J6" s="17">
        <f>2241000/100000</f>
        <v>22.41</v>
      </c>
      <c r="K6" s="17">
        <f>2110000/100000</f>
        <v>21.1</v>
      </c>
      <c r="M6" t="s">
        <v>22</v>
      </c>
    </row>
    <row r="7" spans="1:11" ht="15">
      <c r="A7" s="16">
        <v>40331</v>
      </c>
      <c r="B7" s="17">
        <f>4000000/100000</f>
        <v>40</v>
      </c>
      <c r="C7" s="17">
        <f>440000/100000</f>
        <v>4.4</v>
      </c>
      <c r="D7" s="17">
        <f>285000/100000</f>
        <v>2.85</v>
      </c>
      <c r="E7" s="17">
        <f>560000/100000</f>
        <v>5.6</v>
      </c>
      <c r="F7" s="17">
        <f>2181000/100000</f>
        <v>21.81</v>
      </c>
      <c r="G7" s="17">
        <f>2045000/100000</f>
        <v>20.45</v>
      </c>
      <c r="H7" s="17">
        <f>2448000/100000</f>
        <v>24.48</v>
      </c>
      <c r="I7" s="17">
        <f>9600000/100000</f>
        <v>96</v>
      </c>
      <c r="J7" s="17">
        <f>2102000/100000</f>
        <v>21.02</v>
      </c>
      <c r="K7" s="17">
        <f>2020000/100000</f>
        <v>20.2</v>
      </c>
    </row>
    <row r="8" spans="1:11" ht="15">
      <c r="A8" s="16">
        <v>40332</v>
      </c>
      <c r="B8" s="17">
        <f>4500000/100000</f>
        <v>45</v>
      </c>
      <c r="C8" s="17">
        <f>600000/100000</f>
        <v>6</v>
      </c>
      <c r="D8" s="17">
        <f>297000/100000</f>
        <v>2.97</v>
      </c>
      <c r="E8" s="17">
        <f>620000/100000</f>
        <v>6.2</v>
      </c>
      <c r="F8" s="17">
        <f>2219000/100000</f>
        <v>22.19</v>
      </c>
      <c r="G8" s="17">
        <f>2026000/100000</f>
        <v>20.26</v>
      </c>
      <c r="H8" s="17">
        <f>2597000/100000</f>
        <v>25.97</v>
      </c>
      <c r="I8" s="17">
        <f>9300000/100000</f>
        <v>93</v>
      </c>
      <c r="J8" s="17">
        <f>2076000/100000</f>
        <v>20.76</v>
      </c>
      <c r="K8" s="17">
        <f>2000000/100000</f>
        <v>20</v>
      </c>
    </row>
    <row r="9" spans="1:11" ht="15">
      <c r="A9" s="16">
        <v>40333</v>
      </c>
      <c r="B9" s="17">
        <f>5000000/100000</f>
        <v>50</v>
      </c>
      <c r="C9" s="17">
        <f>340000/100000</f>
        <v>3.4</v>
      </c>
      <c r="D9" s="17">
        <f>280000/100000</f>
        <v>2.8</v>
      </c>
      <c r="E9" s="17">
        <f>690000/100000</f>
        <v>6.9</v>
      </c>
      <c r="F9" s="17">
        <f>2174000/100000</f>
        <v>21.74</v>
      </c>
      <c r="G9" s="17">
        <f>1940000/100000</f>
        <v>19.4</v>
      </c>
      <c r="H9" s="17">
        <f>2612000/100000</f>
        <v>26.12</v>
      </c>
      <c r="I9" s="17">
        <f>9200000/100000</f>
        <v>92</v>
      </c>
      <c r="J9" s="17">
        <f>2009000/100000</f>
        <v>20.09</v>
      </c>
      <c r="K9" s="17">
        <f>1910000/100000</f>
        <v>19.1</v>
      </c>
    </row>
    <row r="10" spans="1:11" ht="15">
      <c r="A10" s="16">
        <v>40334</v>
      </c>
      <c r="B10" s="17">
        <f>5300000/100000</f>
        <v>53</v>
      </c>
      <c r="C10" s="17">
        <f>140000/100000</f>
        <v>1.4</v>
      </c>
      <c r="D10" s="17">
        <f>160000/100000</f>
        <v>1.6</v>
      </c>
      <c r="E10" s="17">
        <f>460000/100000</f>
        <v>4.6</v>
      </c>
      <c r="F10" s="17">
        <f>2231000/100000</f>
        <v>22.31</v>
      </c>
      <c r="G10" s="17">
        <f>1908000/100000</f>
        <v>19.08</v>
      </c>
      <c r="H10" s="17">
        <f>2684000/100000</f>
        <v>26.84</v>
      </c>
      <c r="I10" s="17">
        <f>8900000/100000</f>
        <v>89</v>
      </c>
      <c r="J10" s="17">
        <f>2008000/100000</f>
        <v>20.08</v>
      </c>
      <c r="K10" s="17">
        <f>1890000/100000</f>
        <v>18.9</v>
      </c>
    </row>
    <row r="11" spans="1:11" ht="15">
      <c r="A11" s="16">
        <v>40335</v>
      </c>
      <c r="B11" s="17">
        <f>6100000/100000</f>
        <v>61</v>
      </c>
      <c r="C11" s="17">
        <f>20000/100000</f>
        <v>0.2</v>
      </c>
      <c r="D11" s="17">
        <f>62000/100000</f>
        <v>0.62</v>
      </c>
      <c r="E11" s="17">
        <f>210000/100000</f>
        <v>2.1</v>
      </c>
      <c r="F11" s="17">
        <f>2356000/100000</f>
        <v>23.56</v>
      </c>
      <c r="G11" s="17">
        <f>1932000/100000</f>
        <v>19.32</v>
      </c>
      <c r="H11" s="17">
        <f>2968000/100000</f>
        <v>29.68</v>
      </c>
      <c r="I11" s="17">
        <f>8400000/100000</f>
        <v>84</v>
      </c>
      <c r="J11" s="17">
        <f>2018000/100000</f>
        <v>20.18</v>
      </c>
      <c r="K11" s="17">
        <f>1770000/100000</f>
        <v>17.7</v>
      </c>
    </row>
    <row r="12" spans="1:11" ht="15">
      <c r="A12" s="16">
        <v>40336</v>
      </c>
      <c r="B12" s="17">
        <f>4500000/100000</f>
        <v>45</v>
      </c>
      <c r="C12" s="17">
        <f>100000/100000</f>
        <v>1</v>
      </c>
      <c r="D12" s="17">
        <f>219000/100000</f>
        <v>2.19</v>
      </c>
      <c r="E12" s="17">
        <f>620000/100000</f>
        <v>6.2</v>
      </c>
      <c r="F12" s="17">
        <f>2359000/100000</f>
        <v>23.59</v>
      </c>
      <c r="G12" s="17">
        <f>2104000/100000</f>
        <v>21.04</v>
      </c>
      <c r="H12" s="17">
        <f>2790000/100000</f>
        <v>27.9</v>
      </c>
      <c r="I12" s="17">
        <f>9000000/100000</f>
        <v>90</v>
      </c>
      <c r="J12" s="17">
        <f>2165000/100000</f>
        <v>21.65</v>
      </c>
      <c r="K12" s="17">
        <f>2070000/100000</f>
        <v>20.7</v>
      </c>
    </row>
    <row r="13" spans="1:11" ht="15">
      <c r="A13" s="16">
        <v>40337</v>
      </c>
      <c r="B13" s="17">
        <f>3000000/100000</f>
        <v>30</v>
      </c>
      <c r="C13" s="17">
        <f>1400000/100000</f>
        <v>14</v>
      </c>
      <c r="D13" s="17">
        <f>258000/100000</f>
        <v>2.58</v>
      </c>
      <c r="E13" s="17">
        <f>570000/100000</f>
        <v>5.7</v>
      </c>
      <c r="F13" s="17">
        <f>2221000/100000</f>
        <v>22.21</v>
      </c>
      <c r="G13" s="17">
        <f>2100000/100000</f>
        <v>21</v>
      </c>
      <c r="H13" s="17">
        <f>2387000/100000</f>
        <v>23.87</v>
      </c>
      <c r="I13" s="17">
        <f>9400000/100000</f>
        <v>94</v>
      </c>
      <c r="J13" s="17">
        <f>2101000/100000</f>
        <v>21.01</v>
      </c>
      <c r="K13" s="17">
        <f>2000000/100000</f>
        <v>20</v>
      </c>
    </row>
    <row r="14" spans="1:11" ht="15">
      <c r="A14" s="16">
        <v>40338</v>
      </c>
      <c r="B14" s="17">
        <f>4100000/100000</f>
        <v>41</v>
      </c>
      <c r="C14" s="17">
        <f>120000/100000</f>
        <v>1.2</v>
      </c>
      <c r="D14" s="17">
        <f>281000/100000</f>
        <v>2.81</v>
      </c>
      <c r="E14" s="17">
        <f>550000/100000</f>
        <v>5.5</v>
      </c>
      <c r="F14" s="17">
        <f>2261000/100000</f>
        <v>22.61</v>
      </c>
      <c r="G14" s="17">
        <f>1961000/100000</f>
        <v>19.61</v>
      </c>
      <c r="H14" s="17">
        <f>2583000/100000</f>
        <v>25.83</v>
      </c>
      <c r="I14" s="17">
        <f>8700000/100000</f>
        <v>87</v>
      </c>
      <c r="J14" s="17">
        <f>2015000/100000</f>
        <v>20.15</v>
      </c>
      <c r="K14" s="17">
        <f>1850000/100000</f>
        <v>18.5</v>
      </c>
    </row>
    <row r="15" spans="1:11" ht="15">
      <c r="A15" s="16">
        <v>40339</v>
      </c>
      <c r="B15" s="17">
        <f>4200000/100000</f>
        <v>42</v>
      </c>
      <c r="C15" s="17">
        <f>80000/100000</f>
        <v>0.8</v>
      </c>
      <c r="D15" s="17">
        <f>329000/100000</f>
        <v>3.29</v>
      </c>
      <c r="E15" s="17">
        <f>720000/100000</f>
        <v>7.2</v>
      </c>
      <c r="F15" s="17">
        <f>2235000/100000</f>
        <v>22.35</v>
      </c>
      <c r="G15" s="17">
        <f>2033000/100000</f>
        <v>20.33</v>
      </c>
      <c r="H15" s="17">
        <f>2576000/100000</f>
        <v>25.76</v>
      </c>
      <c r="I15" s="17">
        <f>8900000/100000</f>
        <v>89</v>
      </c>
      <c r="J15" s="17">
        <f>2012000/100000</f>
        <v>20.12</v>
      </c>
      <c r="K15" s="17">
        <f>1880000/100000</f>
        <v>18.8</v>
      </c>
    </row>
    <row r="16" spans="1:11" ht="15">
      <c r="A16" s="16">
        <v>40340</v>
      </c>
      <c r="B16" s="17">
        <f>3700000/100000</f>
        <v>37</v>
      </c>
      <c r="C16" s="17">
        <f>0/100000</f>
        <v>0</v>
      </c>
      <c r="D16" s="17">
        <f>242000/100000</f>
        <v>2.42</v>
      </c>
      <c r="E16" s="17">
        <f>560000/100000</f>
        <v>5.6</v>
      </c>
      <c r="F16" s="17">
        <f>2278000/100000</f>
        <v>22.78</v>
      </c>
      <c r="G16" s="17">
        <f>2032000/100000</f>
        <v>20.32</v>
      </c>
      <c r="H16" s="17">
        <f>2623000/100000</f>
        <v>26.23</v>
      </c>
      <c r="I16" s="17">
        <f>8400000/100000</f>
        <v>84</v>
      </c>
      <c r="J16" s="17">
        <f>1973000/100000</f>
        <v>19.73</v>
      </c>
      <c r="K16" s="17">
        <f>1860000/100000</f>
        <v>18.6</v>
      </c>
    </row>
    <row r="17" spans="1:11" ht="15">
      <c r="A17" s="16">
        <v>40341</v>
      </c>
      <c r="B17" s="17">
        <f>3300000/100000</f>
        <v>33</v>
      </c>
      <c r="C17" s="17">
        <f>0/100000</f>
        <v>0</v>
      </c>
      <c r="D17" s="17">
        <f>335000/100000</f>
        <v>3.35</v>
      </c>
      <c r="E17" s="17">
        <f>690000/100000</f>
        <v>6.9</v>
      </c>
      <c r="F17" s="17">
        <f>2256000/100000</f>
        <v>22.56</v>
      </c>
      <c r="G17" s="17">
        <f>2059000/100000</f>
        <v>20.59</v>
      </c>
      <c r="H17" s="17">
        <f>2619000/100000</f>
        <v>26.19</v>
      </c>
      <c r="I17" s="17">
        <f>8400000/100000</f>
        <v>84</v>
      </c>
      <c r="J17" s="17">
        <f>1953000/100000</f>
        <v>19.53</v>
      </c>
      <c r="K17" s="17">
        <f>1820000/100000</f>
        <v>18.2</v>
      </c>
    </row>
    <row r="18" spans="1:11" ht="15">
      <c r="A18" s="16">
        <v>40342</v>
      </c>
      <c r="B18" s="17">
        <f>5700000/100000</f>
        <v>57</v>
      </c>
      <c r="C18" s="17">
        <f>0/100000</f>
        <v>0</v>
      </c>
      <c r="D18" s="17">
        <f>325000/100000</f>
        <v>3.25</v>
      </c>
      <c r="E18" s="17">
        <f>700000/100000</f>
        <v>7</v>
      </c>
      <c r="F18" s="17">
        <f>2076000/100000</f>
        <v>20.76</v>
      </c>
      <c r="G18" s="17">
        <f>1832000/100000</f>
        <v>18.32</v>
      </c>
      <c r="H18" s="17">
        <f>2454000/100000</f>
        <v>24.54</v>
      </c>
      <c r="I18" s="17">
        <f>7600000/100000</f>
        <v>76</v>
      </c>
      <c r="J18" s="17">
        <f>1595000/100000</f>
        <v>15.95</v>
      </c>
      <c r="K18" s="17">
        <f>1290000/100000</f>
        <v>12.9</v>
      </c>
    </row>
    <row r="19" spans="1:11" ht="15">
      <c r="A19" s="16">
        <v>40343</v>
      </c>
      <c r="B19" s="17">
        <f>4800000/100000</f>
        <v>48</v>
      </c>
      <c r="C19" s="17">
        <f>0/100000</f>
        <v>0</v>
      </c>
      <c r="D19" s="17">
        <f>283000/100000</f>
        <v>2.83</v>
      </c>
      <c r="E19" s="17">
        <f>600000/100000</f>
        <v>6</v>
      </c>
      <c r="F19" s="17">
        <f>2048000/100000</f>
        <v>20.48</v>
      </c>
      <c r="G19" s="17">
        <f>1630000/100000</f>
        <v>16.3</v>
      </c>
      <c r="H19" s="17">
        <f>2501000/100000</f>
        <v>25.01</v>
      </c>
      <c r="I19" s="17">
        <f>7900000/100000</f>
        <v>79</v>
      </c>
      <c r="J19" s="17">
        <f>1631000/100000</f>
        <v>16.31</v>
      </c>
      <c r="K19" s="17">
        <f>1390000/100000</f>
        <v>13.9</v>
      </c>
    </row>
    <row r="20" spans="1:11" ht="15">
      <c r="A20" s="16">
        <v>40344</v>
      </c>
      <c r="B20" s="17">
        <f>4100000/100000</f>
        <v>41</v>
      </c>
      <c r="C20" s="17">
        <f>760000/100000</f>
        <v>7.6</v>
      </c>
      <c r="D20" s="17">
        <f>167000/100000</f>
        <v>1.67</v>
      </c>
      <c r="E20" s="17">
        <f>440000/100000</f>
        <v>4.4</v>
      </c>
      <c r="F20" s="17">
        <f>2021000/100000</f>
        <v>20.21</v>
      </c>
      <c r="G20" s="17">
        <f>1752000/100000</f>
        <v>17.52</v>
      </c>
      <c r="H20" s="17">
        <f>2396000/100000</f>
        <v>23.96</v>
      </c>
      <c r="I20" s="17">
        <f>9200000/100000</f>
        <v>92</v>
      </c>
      <c r="J20" s="17">
        <f>1859000/100000</f>
        <v>18.59</v>
      </c>
      <c r="K20" s="17">
        <f>1590000/100000</f>
        <v>15.9</v>
      </c>
    </row>
    <row r="21" spans="1:11" ht="15">
      <c r="A21" s="16">
        <v>40345</v>
      </c>
      <c r="B21" s="17">
        <f>4000000/100000</f>
        <v>40</v>
      </c>
      <c r="C21" s="17">
        <f>380000/100000</f>
        <v>3.8</v>
      </c>
      <c r="D21" s="17">
        <f>213000/100000</f>
        <v>2.13</v>
      </c>
      <c r="E21" s="17">
        <f>630000/100000</f>
        <v>6.3</v>
      </c>
      <c r="F21" s="17">
        <f>2129000/100000</f>
        <v>21.29</v>
      </c>
      <c r="G21" s="17">
        <f>1979000/100000</f>
        <v>19.79</v>
      </c>
      <c r="H21" s="17">
        <f>2467000/100000</f>
        <v>24.67</v>
      </c>
      <c r="I21" s="17">
        <f>9500000/100000</f>
        <v>95</v>
      </c>
      <c r="J21" s="17">
        <f>2022000/100000</f>
        <v>20.22</v>
      </c>
      <c r="K21" s="17">
        <f>1900000/100000</f>
        <v>19</v>
      </c>
    </row>
    <row r="22" spans="1:11" ht="15">
      <c r="A22" s="16">
        <v>40346</v>
      </c>
      <c r="B22" s="17">
        <f>6100000/100000</f>
        <v>61</v>
      </c>
      <c r="C22" s="17">
        <f>20000/100000</f>
        <v>0.2</v>
      </c>
      <c r="D22" s="17">
        <f>193000/100000</f>
        <v>1.93</v>
      </c>
      <c r="E22" s="17">
        <f>610000/100000</f>
        <v>6.1</v>
      </c>
      <c r="F22" s="17">
        <f>2161000/100000</f>
        <v>21.61</v>
      </c>
      <c r="G22" s="17">
        <f>1822000/100000</f>
        <v>18.22</v>
      </c>
      <c r="H22" s="17">
        <f>2653000/100000</f>
        <v>26.53</v>
      </c>
      <c r="I22" s="17">
        <f>8500000/100000</f>
        <v>85</v>
      </c>
      <c r="J22" s="17">
        <f>1845000/100000</f>
        <v>18.45</v>
      </c>
      <c r="K22" s="17">
        <f>1660000/100000</f>
        <v>16.6</v>
      </c>
    </row>
    <row r="23" spans="1:11" ht="15">
      <c r="A23" s="16">
        <v>40347</v>
      </c>
      <c r="B23" s="17">
        <f>4900000/100000</f>
        <v>49</v>
      </c>
      <c r="C23" s="17">
        <f>40000/100000</f>
        <v>0.4</v>
      </c>
      <c r="D23" s="17">
        <f>154000/100000</f>
        <v>1.54</v>
      </c>
      <c r="E23" s="17">
        <f>530000/100000</f>
        <v>5.3</v>
      </c>
      <c r="F23" s="17">
        <f>2174000/100000</f>
        <v>21.74</v>
      </c>
      <c r="G23" s="17">
        <f>1884000/100000</f>
        <v>18.84</v>
      </c>
      <c r="H23" s="17">
        <f>2687000/100000</f>
        <v>26.87</v>
      </c>
      <c r="I23" s="17">
        <f>8900000/100000</f>
        <v>89</v>
      </c>
      <c r="J23" s="17">
        <f>1957000/100000</f>
        <v>19.57</v>
      </c>
      <c r="K23" s="17">
        <f>1860000/100000</f>
        <v>18.6</v>
      </c>
    </row>
    <row r="24" spans="1:11" ht="15">
      <c r="A24" s="16">
        <v>40348</v>
      </c>
      <c r="B24" s="17">
        <f>4400000/100000</f>
        <v>44</v>
      </c>
      <c r="C24" s="17">
        <f>20000/100000</f>
        <v>0.2</v>
      </c>
      <c r="D24" s="17">
        <f>169000/100000</f>
        <v>1.69</v>
      </c>
      <c r="E24" s="17">
        <f>450000/100000</f>
        <v>4.5</v>
      </c>
      <c r="F24" s="17">
        <f>2192000/100000</f>
        <v>21.92</v>
      </c>
      <c r="G24" s="17">
        <f>1876000/100000</f>
        <v>18.76</v>
      </c>
      <c r="H24" s="17">
        <f>2583000/100000</f>
        <v>25.83</v>
      </c>
      <c r="I24" s="17">
        <f>9200000/100000</f>
        <v>92</v>
      </c>
      <c r="J24" s="17">
        <f>2029000/100000</f>
        <v>20.29</v>
      </c>
      <c r="K24" s="17">
        <f>1850000/100000</f>
        <v>18.5</v>
      </c>
    </row>
    <row r="25" spans="1:11" ht="15">
      <c r="A25" s="16">
        <v>40349</v>
      </c>
      <c r="B25" s="17">
        <f>4200000/100000</f>
        <v>42</v>
      </c>
      <c r="C25" s="17">
        <f>40000/100000</f>
        <v>0.4</v>
      </c>
      <c r="D25" s="17">
        <f>100000/100000</f>
        <v>1</v>
      </c>
      <c r="E25" s="17">
        <f>350000/100000</f>
        <v>3.5</v>
      </c>
      <c r="F25" s="17">
        <f>2295000/100000</f>
        <v>22.95</v>
      </c>
      <c r="G25" s="17">
        <f>1954000/100000</f>
        <v>19.54</v>
      </c>
      <c r="H25" s="17">
        <f>2773000/100000</f>
        <v>27.73</v>
      </c>
      <c r="I25" s="17">
        <f>9100000/100000</f>
        <v>91</v>
      </c>
      <c r="J25" s="17">
        <f>2114000/100000</f>
        <v>21.14</v>
      </c>
      <c r="K25" s="17">
        <f>1950000/100000</f>
        <v>19.5</v>
      </c>
    </row>
    <row r="26" spans="1:11" ht="15">
      <c r="A26" s="16">
        <v>40350</v>
      </c>
      <c r="B26" s="17">
        <f>6000000/100000</f>
        <v>60</v>
      </c>
      <c r="C26" s="17">
        <f>0/100000</f>
        <v>0</v>
      </c>
      <c r="D26" s="17">
        <f>79000/100000</f>
        <v>0.79</v>
      </c>
      <c r="E26" s="17">
        <f>390000/100000</f>
        <v>3.9</v>
      </c>
      <c r="F26" s="17">
        <f>2329000/100000</f>
        <v>23.29</v>
      </c>
      <c r="G26" s="17">
        <f>1992000/100000</f>
        <v>19.92</v>
      </c>
      <c r="H26" s="17">
        <f>2817000/100000</f>
        <v>28.17</v>
      </c>
      <c r="I26" s="17">
        <f>8000000/100000</f>
        <v>80</v>
      </c>
      <c r="J26" s="17">
        <f>1912000/100000</f>
        <v>19.12</v>
      </c>
      <c r="K26" s="17">
        <f>1550000/100000</f>
        <v>15.5</v>
      </c>
    </row>
    <row r="27" spans="1:11" ht="15">
      <c r="A27" s="16">
        <v>40351</v>
      </c>
      <c r="B27" s="17">
        <f>3200000/100000</f>
        <v>32</v>
      </c>
      <c r="C27" s="17">
        <f>20000/100000</f>
        <v>0.2</v>
      </c>
      <c r="D27" s="17">
        <f>109000/100000</f>
        <v>1.09</v>
      </c>
      <c r="E27" s="17">
        <f>440000/100000</f>
        <v>4.4</v>
      </c>
      <c r="F27" s="17">
        <f>2292000/100000</f>
        <v>22.92</v>
      </c>
      <c r="G27" s="17">
        <f>1973000/100000</f>
        <v>19.73</v>
      </c>
      <c r="H27" s="17">
        <f>2673000/100000</f>
        <v>26.73</v>
      </c>
      <c r="I27" s="17">
        <f>8800000/100000</f>
        <v>88</v>
      </c>
      <c r="J27" s="17">
        <f>2054000/100000</f>
        <v>20.54</v>
      </c>
      <c r="K27" s="17">
        <f>1820000/100000</f>
        <v>18.2</v>
      </c>
    </row>
    <row r="28" spans="1:11" ht="15">
      <c r="A28" s="16">
        <v>40352</v>
      </c>
      <c r="B28" s="17">
        <f>4700000/100000</f>
        <v>47</v>
      </c>
      <c r="C28" s="17">
        <f>0/100000</f>
        <v>0</v>
      </c>
      <c r="D28" s="17">
        <f>159000/100000</f>
        <v>1.59</v>
      </c>
      <c r="E28" s="17">
        <f>450000/100000</f>
        <v>4.5</v>
      </c>
      <c r="F28" s="17">
        <f>2338000/100000</f>
        <v>23.38</v>
      </c>
      <c r="G28" s="17">
        <f>1986000/100000</f>
        <v>19.86</v>
      </c>
      <c r="H28" s="17">
        <f>2793000/100000</f>
        <v>27.93</v>
      </c>
      <c r="I28" s="17">
        <f>8700000/100000</f>
        <v>87</v>
      </c>
      <c r="J28" s="17">
        <f>2070000/100000</f>
        <v>20.7</v>
      </c>
      <c r="K28" s="17">
        <f>1840000/100000</f>
        <v>18.4</v>
      </c>
    </row>
    <row r="29" spans="1:11" ht="15">
      <c r="A29" s="16">
        <v>40353</v>
      </c>
      <c r="B29" s="17">
        <f>5400000/100000</f>
        <v>54</v>
      </c>
      <c r="C29" s="17">
        <f>300000/100000</f>
        <v>3</v>
      </c>
      <c r="D29" s="17">
        <f>154000/100000</f>
        <v>1.54</v>
      </c>
      <c r="E29" s="17">
        <f>500000/100000</f>
        <v>5</v>
      </c>
      <c r="F29" s="17">
        <f>2203000/100000</f>
        <v>22.03</v>
      </c>
      <c r="G29" s="17">
        <f>1875000/100000</f>
        <v>18.75</v>
      </c>
      <c r="H29" s="17">
        <f>2699000/100000</f>
        <v>26.99</v>
      </c>
      <c r="I29" s="17">
        <f>8700000/100000</f>
        <v>87</v>
      </c>
      <c r="J29" s="17">
        <f>1936000/100000</f>
        <v>19.36</v>
      </c>
      <c r="K29" s="17">
        <f>1760000/100000</f>
        <v>17.6</v>
      </c>
    </row>
    <row r="30" spans="1:11" ht="15">
      <c r="A30" s="16">
        <v>40354</v>
      </c>
      <c r="B30" s="17">
        <f>6000000/100000</f>
        <v>60</v>
      </c>
      <c r="C30" s="17">
        <f>1260000/100000</f>
        <v>12.6</v>
      </c>
      <c r="D30" s="17">
        <f>269000/100000</f>
        <v>2.69</v>
      </c>
      <c r="E30" s="17">
        <f>500000/100000</f>
        <v>5</v>
      </c>
      <c r="F30" s="17">
        <f>2202000/100000</f>
        <v>22.02</v>
      </c>
      <c r="G30" s="17">
        <f>2001000/100000</f>
        <v>20.01</v>
      </c>
      <c r="H30" s="17">
        <f>2530000/100000</f>
        <v>25.3</v>
      </c>
      <c r="I30" s="17">
        <f>9700000/100000</f>
        <v>97</v>
      </c>
      <c r="J30" s="17">
        <f>2129000/100000</f>
        <v>21.29</v>
      </c>
      <c r="K30" s="17">
        <f>1950000/100000</f>
        <v>19.5</v>
      </c>
    </row>
    <row r="31" spans="1:11" ht="15">
      <c r="A31" s="16">
        <v>40355</v>
      </c>
      <c r="B31" s="17">
        <f>3500000/100000</f>
        <v>35</v>
      </c>
      <c r="C31" s="17">
        <f>620000/100000</f>
        <v>6.2</v>
      </c>
      <c r="D31" s="17">
        <f>395000/100000</f>
        <v>3.95</v>
      </c>
      <c r="E31" s="17">
        <f>800000/100000</f>
        <v>8</v>
      </c>
      <c r="F31" s="17">
        <f>2158000/100000</f>
        <v>21.58</v>
      </c>
      <c r="G31" s="17">
        <f>2026000/100000</f>
        <v>20.26</v>
      </c>
      <c r="H31" s="17">
        <f>2403000/100000</f>
        <v>24.03</v>
      </c>
      <c r="I31" s="17">
        <f>9000000/100000</f>
        <v>90</v>
      </c>
      <c r="J31" s="17">
        <f>1966000/100000</f>
        <v>19.66</v>
      </c>
      <c r="K31" s="17">
        <f>1840000/100000</f>
        <v>18.4</v>
      </c>
    </row>
    <row r="32" spans="1:11" ht="15">
      <c r="A32" s="16">
        <v>40356</v>
      </c>
      <c r="B32" s="17">
        <f>5200000/100000</f>
        <v>52</v>
      </c>
      <c r="C32" s="17">
        <f>220000/100000</f>
        <v>2.2</v>
      </c>
      <c r="D32" s="17">
        <f>279000/100000</f>
        <v>2.79</v>
      </c>
      <c r="E32" s="17">
        <f>540000/100000</f>
        <v>5.4</v>
      </c>
      <c r="F32" s="17">
        <f>2156000/100000</f>
        <v>21.56</v>
      </c>
      <c r="G32" s="17">
        <f>1923000/100000</f>
        <v>19.23</v>
      </c>
      <c r="H32" s="17">
        <f>2544000/100000</f>
        <v>25.44</v>
      </c>
      <c r="I32" s="17">
        <f>9200000/100000</f>
        <v>92</v>
      </c>
      <c r="J32" s="17">
        <f>1990000/100000</f>
        <v>19.9</v>
      </c>
      <c r="K32" s="17">
        <f>1900000/100000</f>
        <v>19</v>
      </c>
    </row>
    <row r="33" spans="1:11" ht="15">
      <c r="A33" s="16">
        <v>40357</v>
      </c>
      <c r="B33" s="17">
        <f>5600000/100000</f>
        <v>56</v>
      </c>
      <c r="C33" s="17">
        <f>1020000/100000</f>
        <v>10.2</v>
      </c>
      <c r="D33" s="17">
        <f>229000/100000</f>
        <v>2.29</v>
      </c>
      <c r="E33" s="17">
        <f>610000/100000</f>
        <v>6.1</v>
      </c>
      <c r="F33" s="17">
        <f>2141000/100000</f>
        <v>21.41</v>
      </c>
      <c r="G33" s="17">
        <f>2001000/100000</f>
        <v>20.01</v>
      </c>
      <c r="H33" s="17">
        <f>2496000/100000</f>
        <v>24.96</v>
      </c>
      <c r="I33" s="17">
        <f>9700000/100000</f>
        <v>97</v>
      </c>
      <c r="J33" s="17">
        <f>2062000/100000</f>
        <v>20.62</v>
      </c>
      <c r="K33" s="17">
        <f>1980000/100000</f>
        <v>19.8</v>
      </c>
    </row>
    <row r="34" spans="1:11" ht="15">
      <c r="A34" s="16">
        <v>40358</v>
      </c>
      <c r="B34" s="17">
        <f>4300000/100000</f>
        <v>43</v>
      </c>
      <c r="C34" s="17">
        <f>2320000/100000</f>
        <v>23.2</v>
      </c>
      <c r="D34" s="17">
        <f>286000/100000</f>
        <v>2.86</v>
      </c>
      <c r="E34" s="17">
        <f>580000/100000</f>
        <v>5.8</v>
      </c>
      <c r="F34" s="17">
        <f>2134000/100000</f>
        <v>21.34</v>
      </c>
      <c r="G34" s="17">
        <f>2011000/100000</f>
        <v>20.11</v>
      </c>
      <c r="H34" s="17">
        <f>2480000/100000</f>
        <v>24.8</v>
      </c>
      <c r="I34" s="17">
        <f>9800000/100000</f>
        <v>98</v>
      </c>
      <c r="J34" s="17">
        <f>2076000/100000</f>
        <v>20.76</v>
      </c>
      <c r="K34" s="17">
        <f>2010000/100000</f>
        <v>20.1</v>
      </c>
    </row>
    <row r="35" spans="1:11" ht="15">
      <c r="A35" s="28">
        <v>40359</v>
      </c>
      <c r="B35" s="29">
        <f>4800000/100000</f>
        <v>48</v>
      </c>
      <c r="C35" s="29">
        <f>1640000/100000</f>
        <v>16.4</v>
      </c>
      <c r="D35" s="29">
        <f>306000/100000</f>
        <v>3.06</v>
      </c>
      <c r="E35" s="29">
        <f>510000/100000</f>
        <v>5.1</v>
      </c>
      <c r="F35" s="29">
        <f>2012000/100000</f>
        <v>20.12</v>
      </c>
      <c r="G35" s="29">
        <f>1862000/100000</f>
        <v>18.62</v>
      </c>
      <c r="H35" s="29">
        <f>2181000/100000</f>
        <v>21.81</v>
      </c>
      <c r="I35" s="29">
        <f>9800000/100000</f>
        <v>98</v>
      </c>
      <c r="J35" s="29">
        <f>1960000/100000</f>
        <v>19.6</v>
      </c>
      <c r="K35" s="29">
        <f>1810000/100000</f>
        <v>18.1</v>
      </c>
    </row>
    <row r="36" spans="1:11" ht="1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2011-09-07T15:49:37Z</dcterms:modified>
  <cp:category/>
  <cp:version/>
  <cp:contentType/>
  <cp:contentStatus/>
</cp:coreProperties>
</file>