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20730" windowHeight="11760"/>
  </bookViews>
  <sheets>
    <sheet name="Plan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51" i="1"/>
  <c r="D15" i="1" l="1"/>
  <c r="D111" i="1"/>
  <c r="D110" i="1"/>
  <c r="D109" i="1"/>
  <c r="D108" i="1"/>
  <c r="D107" i="1"/>
  <c r="D105" i="1"/>
  <c r="D104" i="1"/>
  <c r="D103" i="1"/>
  <c r="D101" i="1"/>
  <c r="D100" i="1"/>
  <c r="D99" i="1"/>
  <c r="D98" i="1"/>
  <c r="D97" i="1"/>
  <c r="D96" i="1"/>
  <c r="D95" i="1"/>
  <c r="D93" i="1"/>
  <c r="D92" i="1"/>
  <c r="D91" i="1"/>
  <c r="D90" i="1"/>
  <c r="D89" i="1"/>
  <c r="D88" i="1"/>
  <c r="D87" i="1"/>
  <c r="D85" i="1"/>
  <c r="D84" i="1"/>
  <c r="D83" i="1"/>
  <c r="D82" i="1"/>
  <c r="D81" i="1"/>
  <c r="D80" i="1"/>
  <c r="D79" i="1"/>
  <c r="D78" i="1"/>
  <c r="D76" i="1"/>
  <c r="D75" i="1"/>
  <c r="D74" i="1"/>
  <c r="D72" i="1"/>
  <c r="D71" i="1"/>
  <c r="D70" i="1"/>
  <c r="D68" i="1"/>
  <c r="D67" i="1"/>
  <c r="D66" i="1"/>
  <c r="D65" i="1"/>
  <c r="D64" i="1"/>
  <c r="D62" i="1"/>
  <c r="D61" i="1"/>
  <c r="D60" i="1"/>
  <c r="D59" i="1"/>
  <c r="D57" i="1"/>
  <c r="D56" i="1"/>
  <c r="D55" i="1"/>
  <c r="D54" i="1"/>
  <c r="D53" i="1"/>
  <c r="D52" i="1"/>
  <c r="D49" i="1"/>
  <c r="D48" i="1" s="1"/>
  <c r="D47" i="1"/>
  <c r="D46" i="1"/>
  <c r="D45" i="1"/>
  <c r="D44" i="1"/>
  <c r="D43" i="1"/>
  <c r="D42" i="1"/>
  <c r="D40" i="1"/>
  <c r="D39" i="1" s="1"/>
  <c r="D38" i="1"/>
  <c r="D37" i="1" s="1"/>
  <c r="D36" i="1"/>
  <c r="D35" i="1"/>
  <c r="D34" i="1"/>
  <c r="D33" i="1"/>
  <c r="D32" i="1"/>
  <c r="D31" i="1"/>
  <c r="D30" i="1"/>
  <c r="D29" i="1"/>
  <c r="D28" i="1"/>
  <c r="D26" i="1"/>
  <c r="D25" i="1"/>
  <c r="D24" i="1"/>
  <c r="D23" i="1"/>
  <c r="D22" i="1"/>
  <c r="D21" i="1"/>
  <c r="D20" i="1"/>
  <c r="D18" i="1"/>
  <c r="D17" i="1"/>
  <c r="D13" i="1"/>
  <c r="D12" i="1"/>
  <c r="D11" i="1"/>
  <c r="D102" i="1" l="1"/>
  <c r="D69" i="1"/>
  <c r="D19" i="1"/>
  <c r="D16" i="1"/>
  <c r="D73" i="1"/>
  <c r="D63" i="1"/>
  <c r="D41" i="1"/>
  <c r="D86" i="1"/>
  <c r="D94" i="1"/>
  <c r="D77" i="1"/>
  <c r="D27" i="1"/>
  <c r="D10" i="1"/>
  <c r="D50" i="1"/>
  <c r="D106" i="1"/>
  <c r="D58" i="1"/>
  <c r="D112" i="1" l="1"/>
</calcChain>
</file>

<file path=xl/sharedStrings.xml><?xml version="1.0" encoding="utf-8"?>
<sst xmlns="http://schemas.openxmlformats.org/spreadsheetml/2006/main" count="127" uniqueCount="113">
  <si>
    <t>Planilha para apoio ao preenchimento do Barema antes da submissão no sistema SAPx</t>
  </si>
  <si>
    <r>
      <rPr>
        <b/>
        <sz val="11"/>
        <color rgb="FFDD0806"/>
        <rFont val="Times New Roman"/>
        <family val="1"/>
      </rPr>
      <t>Área específica (única) de atuação do orientador CNPq/CAPES:</t>
    </r>
    <r>
      <rPr>
        <b/>
        <sz val="11"/>
        <color rgb="FF000000"/>
        <rFont val="Times New Roman"/>
        <family val="1"/>
      </rPr>
      <t xml:space="preserve"> </t>
    </r>
  </si>
  <si>
    <t>OBS: Preencher cuidadosamente o QUANTITATIVO por item no espaço destacado em amarelo</t>
  </si>
  <si>
    <t>Pontuação</t>
  </si>
  <si>
    <t>Quantidade</t>
  </si>
  <si>
    <t>Total</t>
  </si>
  <si>
    <t xml:space="preserve">Formação acadêmica e tecnológica
</t>
  </si>
  <si>
    <t>-</t>
  </si>
  <si>
    <t>Bolsista de produtividade em desenvolvimento tecnológico e extensão inovadora (CNPq) (30 pontos)</t>
  </si>
  <si>
    <t>Bolsista de produtividade em pesquisa (CNPq) (20 pontos)</t>
  </si>
  <si>
    <t>Curso de formação em propriedade industrial - no mínimo 12 horas por curso (INPI, OMPI etc.) (5 pontos por curso)</t>
  </si>
  <si>
    <t>Adicional: Orientador titulado Doutor até 5 anos (10 pontos)</t>
  </si>
  <si>
    <r>
      <rPr>
        <b/>
        <sz val="9"/>
        <color rgb="FF000000"/>
        <rFont val="Times New Roman"/>
        <family val="1"/>
      </rPr>
      <t xml:space="preserve">Projeto de pesquisa com financiamento - Consideram-se projetos financiados aqueles que recebem aporte financeiro diretamente ao projeto </t>
    </r>
    <r>
      <rPr>
        <b/>
        <sz val="9"/>
        <color rgb="FFDD0806"/>
        <rFont val="Times New Roman"/>
        <family val="1"/>
      </rPr>
      <t>(máximo 30 pontos)</t>
    </r>
  </si>
  <si>
    <t>Coordenador (10 pontos)</t>
  </si>
  <si>
    <t>Colaborador (5 pontos)</t>
  </si>
  <si>
    <r>
      <rPr>
        <b/>
        <sz val="9"/>
        <color rgb="FF000000"/>
        <rFont val="Times New Roman"/>
        <family val="1"/>
      </rPr>
      <t xml:space="preserve">Projeto de pesquisa sem financiamento registrado e aprovado no Centro de Ensino </t>
    </r>
    <r>
      <rPr>
        <b/>
        <sz val="9"/>
        <color rgb="FFDD0806"/>
        <rFont val="Times New Roman"/>
        <family val="1"/>
      </rPr>
      <t>(máximo 12 pontos)</t>
    </r>
  </si>
  <si>
    <t>Coordenador (3 pontos)</t>
  </si>
  <si>
    <t>Colaborador (1.5 pontos)</t>
  </si>
  <si>
    <t>Membro de corpo editorial (7 pontos)</t>
  </si>
  <si>
    <t>Parecerista de Revistas Científicas (3 pontos)</t>
  </si>
  <si>
    <t>Participação como avaliador de trabalhos em Eventos Científicos da UFRB (3 pontos)</t>
  </si>
  <si>
    <t>Participação como avaliador de projetos de pesquisa do Pibic da UFRB ou de Instituições parceiras (4 pontos)</t>
  </si>
  <si>
    <r>
      <rPr>
        <b/>
        <sz val="9"/>
        <color rgb="FF000000"/>
        <rFont val="Times New Roman"/>
        <family val="1"/>
      </rPr>
      <t xml:space="preserve">Publicação em periódicos científicos (No caso de produção artística, considerar o Qualis artístico correspondente de 2017 "Estratos </t>
    </r>
    <r>
      <rPr>
        <b/>
        <sz val="9"/>
        <color rgb="FFDD0806"/>
        <rFont val="Times New Roman"/>
        <family val="1"/>
      </rPr>
      <t xml:space="preserve">A1, A2, B1, B2, B3, B4, B5, C", para as proposta do CAHL e CECULT). </t>
    </r>
  </si>
  <si>
    <t>Revista A1 (40 pontos)</t>
  </si>
  <si>
    <t>Revista A2 (35 pontos)</t>
  </si>
  <si>
    <t>Revista A3 (30 pontos)</t>
  </si>
  <si>
    <t>Revista A4 (25 pontos)</t>
  </si>
  <si>
    <r>
      <rPr>
        <b/>
        <sz val="9"/>
        <color rgb="FF000000"/>
        <rFont val="Times New Roman"/>
        <family val="1"/>
      </rPr>
      <t xml:space="preserve">Autor/Organizador de livros técnico-científico, </t>
    </r>
    <r>
      <rPr>
        <b/>
        <sz val="9"/>
        <color rgb="FFDD0806"/>
        <rFont val="Times New Roman"/>
        <family val="1"/>
      </rPr>
      <t>didáticos ou de outra natureza na área</t>
    </r>
  </si>
  <si>
    <t>Autor/Organizador de livros (18 pontos)</t>
  </si>
  <si>
    <r>
      <rPr>
        <b/>
        <sz val="9"/>
        <color rgb="FF000000"/>
        <rFont val="Times New Roman"/>
        <family val="1"/>
      </rPr>
      <t xml:space="preserve">Autor de capítulos de livro técnico-científico, </t>
    </r>
    <r>
      <rPr>
        <b/>
        <sz val="9"/>
        <color rgb="FFDD0806"/>
        <rFont val="Times New Roman"/>
        <family val="1"/>
      </rPr>
      <t>didáticos ou de outra natureza na área</t>
    </r>
  </si>
  <si>
    <t>Autor de capítulo de livros (10 pontos)</t>
  </si>
  <si>
    <t>Trabalhos publicados em anais de eventos</t>
  </si>
  <si>
    <r>
      <rPr>
        <sz val="9"/>
        <color rgb="FF000000"/>
        <rFont val="Times New Roman"/>
        <family val="1"/>
      </rPr>
      <t xml:space="preserve">Autor de resumos </t>
    </r>
    <r>
      <rPr>
        <i/>
        <u/>
        <sz val="9"/>
        <color rgb="FF000000"/>
        <rFont val="Times New Roman"/>
        <family val="1"/>
      </rPr>
      <t>simples</t>
    </r>
    <r>
      <rPr>
        <sz val="9"/>
        <color rgb="FF000000"/>
        <rFont val="Times New Roman"/>
        <family val="1"/>
      </rPr>
      <t xml:space="preserve"> publicados em congressos/simpósios científicos </t>
    </r>
    <r>
      <rPr>
        <i/>
        <u/>
        <sz val="9"/>
        <color rgb="FF000000"/>
        <rFont val="Times New Roman"/>
        <family val="1"/>
      </rPr>
      <t>internacionais (2 pontos)</t>
    </r>
  </si>
  <si>
    <r>
      <rPr>
        <sz val="9"/>
        <color rgb="FF000000"/>
        <rFont val="Times New Roman"/>
        <family val="1"/>
      </rPr>
      <t xml:space="preserve">Autor de resumos </t>
    </r>
    <r>
      <rPr>
        <i/>
        <u/>
        <sz val="9"/>
        <color rgb="FF000000"/>
        <rFont val="Times New Roman"/>
        <family val="1"/>
      </rPr>
      <t>simples</t>
    </r>
    <r>
      <rPr>
        <sz val="9"/>
        <color rgb="FF000000"/>
        <rFont val="Times New Roman"/>
        <family val="1"/>
      </rPr>
      <t xml:space="preserve"> publicados em congressos/simpósios científicos </t>
    </r>
    <r>
      <rPr>
        <i/>
        <u/>
        <sz val="9"/>
        <color rgb="FF000000"/>
        <rFont val="Times New Roman"/>
        <family val="1"/>
      </rPr>
      <t>nacionais/regional ou local (1 ponto)</t>
    </r>
  </si>
  <si>
    <r>
      <rPr>
        <sz val="9"/>
        <color rgb="FF000000"/>
        <rFont val="Times New Roman"/>
        <family val="1"/>
      </rPr>
      <t xml:space="preserve">Autor de </t>
    </r>
    <r>
      <rPr>
        <i/>
        <u/>
        <sz val="9"/>
        <color rgb="FF000000"/>
        <rFont val="Times New Roman"/>
        <family val="1"/>
      </rPr>
      <t>trabalho completo</t>
    </r>
    <r>
      <rPr>
        <sz val="9"/>
        <color rgb="FF000000"/>
        <rFont val="Times New Roman"/>
        <family val="1"/>
      </rPr>
      <t xml:space="preserve"> publicado em congressos/simpósios científicos </t>
    </r>
    <r>
      <rPr>
        <i/>
        <u/>
        <sz val="9"/>
        <color rgb="FF000000"/>
        <rFont val="Times New Roman"/>
        <family val="1"/>
      </rPr>
      <t>internacionais (5 pontos)</t>
    </r>
  </si>
  <si>
    <r>
      <rPr>
        <sz val="9"/>
        <color rgb="FF000000"/>
        <rFont val="Times New Roman"/>
        <family val="1"/>
      </rPr>
      <t xml:space="preserve">Autor de </t>
    </r>
    <r>
      <rPr>
        <i/>
        <u/>
        <sz val="9"/>
        <color rgb="FF000000"/>
        <rFont val="Times New Roman"/>
        <family val="1"/>
      </rPr>
      <t>trabalho completo</t>
    </r>
    <r>
      <rPr>
        <sz val="9"/>
        <color rgb="FF000000"/>
        <rFont val="Times New Roman"/>
        <family val="1"/>
      </rPr>
      <t xml:space="preserve"> publicado em congressos/simpósios científicos</t>
    </r>
    <r>
      <rPr>
        <sz val="9"/>
        <color rgb="FFDD0806"/>
        <rFont val="Times New Roman"/>
        <family val="1"/>
      </rPr>
      <t xml:space="preserve"> </t>
    </r>
    <r>
      <rPr>
        <i/>
        <u/>
        <sz val="9"/>
        <color rgb="FFDD0806"/>
        <rFont val="Times New Roman"/>
        <family val="1"/>
      </rPr>
      <t xml:space="preserve">nacionais/regional ou local </t>
    </r>
    <r>
      <rPr>
        <i/>
        <u/>
        <sz val="9"/>
        <color rgb="FF000000"/>
        <rFont val="Times New Roman"/>
        <family val="1"/>
      </rPr>
      <t>(4 pontos)</t>
    </r>
  </si>
  <si>
    <r>
      <rPr>
        <sz val="9"/>
        <color rgb="FF000000"/>
        <rFont val="Times New Roman"/>
        <family val="1"/>
      </rPr>
      <t xml:space="preserve">Autor de resumo </t>
    </r>
    <r>
      <rPr>
        <i/>
        <u/>
        <sz val="9"/>
        <color rgb="FF000000"/>
        <rFont val="Times New Roman"/>
        <family val="1"/>
      </rPr>
      <t>expandido</t>
    </r>
    <r>
      <rPr>
        <sz val="9"/>
        <color rgb="FF000000"/>
        <rFont val="Times New Roman"/>
        <family val="1"/>
      </rPr>
      <t xml:space="preserve"> publicado em congressos/simpósios científicos </t>
    </r>
    <r>
      <rPr>
        <i/>
        <u/>
        <sz val="9"/>
        <color rgb="FF000000"/>
        <rFont val="Times New Roman"/>
        <family val="1"/>
      </rPr>
      <t>internacionais (3 pontos)</t>
    </r>
  </si>
  <si>
    <r>
      <rPr>
        <sz val="9"/>
        <color rgb="FF000000"/>
        <rFont val="Times New Roman"/>
        <family val="1"/>
      </rPr>
      <t xml:space="preserve">Autor de resumo </t>
    </r>
    <r>
      <rPr>
        <i/>
        <u/>
        <sz val="9"/>
        <color rgb="FF000000"/>
        <rFont val="Times New Roman"/>
        <family val="1"/>
      </rPr>
      <t xml:space="preserve">expandido </t>
    </r>
    <r>
      <rPr>
        <sz val="9"/>
        <color rgb="FF000000"/>
        <rFont val="Times New Roman"/>
        <family val="1"/>
      </rPr>
      <t xml:space="preserve">publicado em congressos/simpósios científicos </t>
    </r>
    <r>
      <rPr>
        <i/>
        <u/>
        <sz val="9"/>
        <color rgb="FFDD0806"/>
        <rFont val="Times New Roman"/>
        <family val="1"/>
      </rPr>
      <t xml:space="preserve">nacionais/regional ou local </t>
    </r>
    <r>
      <rPr>
        <i/>
        <u/>
        <sz val="9"/>
        <color rgb="FF000000"/>
        <rFont val="Times New Roman"/>
        <family val="1"/>
      </rPr>
      <t>(2 pontos)</t>
    </r>
  </si>
  <si>
    <t>Notas técnicas</t>
  </si>
  <si>
    <t>Autor em boletim, cadernos técnicos ou comunicados científicos (0.2 ponto)</t>
  </si>
  <si>
    <t>Produção tecnológica</t>
  </si>
  <si>
    <t>Depósito de pedido de patente de invenção e modelo de utilidade (40 pontos)</t>
  </si>
  <si>
    <t>Patente Concedida junto ao INPI ou autoridade internacional de patente (100 pontos)</t>
  </si>
  <si>
    <t>Registro de Programa de Computador (software ou jogo eletrônico) no INPI (30 pontos)</t>
  </si>
  <si>
    <t>Registro de marca no INPI (10 pontos)</t>
  </si>
  <si>
    <t>Registro de Desenho Industrial no INPI (30 pontos)</t>
  </si>
  <si>
    <t>Registro de cultivar no MAPA (30 Pontos)</t>
  </si>
  <si>
    <t>Registro de Topografia de circuito integrado no INPI (20 pontos)</t>
  </si>
  <si>
    <r>
      <rPr>
        <b/>
        <sz val="9"/>
        <color rgb="FF000000"/>
        <rFont val="Times New Roman"/>
        <family val="1"/>
      </rPr>
      <t xml:space="preserve">Divulgação Científica </t>
    </r>
    <r>
      <rPr>
        <b/>
        <sz val="9"/>
        <color rgb="FFDD0806"/>
        <rFont val="Times New Roman"/>
        <family val="1"/>
      </rPr>
      <t>(Máximo 30 pontos)</t>
    </r>
  </si>
  <si>
    <r>
      <rPr>
        <sz val="9"/>
        <color theme="1"/>
        <rFont val="Times New Roman"/>
        <family val="1"/>
      </rPr>
      <t xml:space="preserve">Participação em evento </t>
    </r>
    <r>
      <rPr>
        <sz val="9"/>
        <color rgb="FFDD0806"/>
        <rFont val="Times New Roman"/>
        <family val="1"/>
      </rPr>
      <t xml:space="preserve">(presencial ou </t>
    </r>
    <r>
      <rPr>
        <i/>
        <sz val="9"/>
        <color rgb="FFDD0806"/>
        <rFont val="Times New Roman"/>
        <family val="1"/>
      </rPr>
      <t>on line</t>
    </r>
    <r>
      <rPr>
        <sz val="9"/>
        <color rgb="FFDD0806"/>
        <rFont val="Times New Roman"/>
        <family val="1"/>
      </rPr>
      <t>)</t>
    </r>
    <r>
      <rPr>
        <sz val="9"/>
        <color theme="1"/>
        <rFont val="Times New Roman"/>
        <family val="1"/>
      </rPr>
      <t xml:space="preserve"> como palestrante</t>
    </r>
    <r>
      <rPr>
        <sz val="9"/>
        <color rgb="FFDD0806"/>
        <rFont val="Times New Roman"/>
        <family val="1"/>
      </rPr>
      <t>/apresentador oral de trabalhos</t>
    </r>
    <r>
      <rPr>
        <sz val="9"/>
        <color theme="1"/>
        <rFont val="Times New Roman"/>
        <family val="1"/>
      </rPr>
      <t>/expositor/conferencista/mesa redonda/minicursos/cursos em Evento Internacional (6 pontos)</t>
    </r>
  </si>
  <si>
    <r>
      <rPr>
        <sz val="9"/>
        <color theme="1"/>
        <rFont val="Times New Roman"/>
        <family val="1"/>
      </rPr>
      <t xml:space="preserve">Participação em evento </t>
    </r>
    <r>
      <rPr>
        <sz val="9"/>
        <color rgb="FFDD0806"/>
        <rFont val="Times New Roman"/>
        <family val="1"/>
      </rPr>
      <t xml:space="preserve">(presencial ou </t>
    </r>
    <r>
      <rPr>
        <i/>
        <sz val="9"/>
        <color rgb="FFDD0806"/>
        <rFont val="Times New Roman"/>
        <family val="1"/>
      </rPr>
      <t>on line</t>
    </r>
    <r>
      <rPr>
        <sz val="9"/>
        <color theme="1"/>
        <rFont val="Times New Roman"/>
        <family val="1"/>
      </rPr>
      <t>) como palestrante</t>
    </r>
    <r>
      <rPr>
        <sz val="9"/>
        <color rgb="FFDD0806"/>
        <rFont val="Times New Roman"/>
        <family val="1"/>
      </rPr>
      <t>/apresentador oral de trabalhos</t>
    </r>
    <r>
      <rPr>
        <sz val="9"/>
        <color theme="1"/>
        <rFont val="Times New Roman"/>
        <family val="1"/>
      </rPr>
      <t>/expositor/conferencista/mesa redonda/minicursos/cursos em Evento Nacional (4 pontos)</t>
    </r>
  </si>
  <si>
    <r>
      <rPr>
        <sz val="9"/>
        <color theme="1"/>
        <rFont val="Times New Roman"/>
        <family val="1"/>
      </rPr>
      <t xml:space="preserve">Participação em evento </t>
    </r>
    <r>
      <rPr>
        <sz val="9"/>
        <color rgb="FFDD0806"/>
        <rFont val="Times New Roman"/>
        <family val="1"/>
      </rPr>
      <t xml:space="preserve">(presencial ou </t>
    </r>
    <r>
      <rPr>
        <i/>
        <sz val="9"/>
        <color rgb="FFDD0806"/>
        <rFont val="Times New Roman"/>
        <family val="1"/>
      </rPr>
      <t>on line</t>
    </r>
    <r>
      <rPr>
        <sz val="9"/>
        <color rgb="FFDD0806"/>
        <rFont val="Times New Roman"/>
        <family val="1"/>
      </rPr>
      <t>)</t>
    </r>
    <r>
      <rPr>
        <sz val="9"/>
        <color theme="1"/>
        <rFont val="Times New Roman"/>
        <family val="1"/>
      </rPr>
      <t xml:space="preserve"> como palestrante/</t>
    </r>
    <r>
      <rPr>
        <sz val="9"/>
        <color rgb="FFDD0806"/>
        <rFont val="Times New Roman"/>
        <family val="1"/>
      </rPr>
      <t>apresentador oral de trabalhos</t>
    </r>
    <r>
      <rPr>
        <sz val="9"/>
        <color theme="1"/>
        <rFont val="Times New Roman"/>
        <family val="1"/>
      </rPr>
      <t xml:space="preserve">/expositor/conferencista/mesa redonda/minicursos/cursos em Evento Regional </t>
    </r>
    <r>
      <rPr>
        <sz val="9"/>
        <color rgb="FFDD0806"/>
        <rFont val="Times New Roman"/>
        <family val="1"/>
      </rPr>
      <t>ou local</t>
    </r>
    <r>
      <rPr>
        <sz val="9"/>
        <color theme="1"/>
        <rFont val="Times New Roman"/>
        <family val="1"/>
      </rPr>
      <t xml:space="preserve"> (2 pontos)</t>
    </r>
  </si>
  <si>
    <r>
      <rPr>
        <sz val="9"/>
        <color theme="1"/>
        <rFont val="Times New Roman"/>
        <family val="1"/>
      </rPr>
      <t xml:space="preserve">Organização de Eventos Científicos </t>
    </r>
    <r>
      <rPr>
        <sz val="9"/>
        <color rgb="FFDD0806"/>
        <rFont val="Times New Roman"/>
        <family val="1"/>
      </rPr>
      <t xml:space="preserve">(presencial ou </t>
    </r>
    <r>
      <rPr>
        <i/>
        <sz val="9"/>
        <color rgb="FFDD0806"/>
        <rFont val="Times New Roman"/>
        <family val="1"/>
      </rPr>
      <t>on line</t>
    </r>
    <r>
      <rPr>
        <sz val="9"/>
        <color rgb="FFDD0806"/>
        <rFont val="Times New Roman"/>
        <family val="1"/>
      </rPr>
      <t>)</t>
    </r>
    <r>
      <rPr>
        <sz val="9"/>
        <color theme="1"/>
        <rFont val="Times New Roman"/>
        <family val="1"/>
      </rPr>
      <t xml:space="preserve"> (5 pontos)</t>
    </r>
  </si>
  <si>
    <t>Participação em bancas examinadoras</t>
  </si>
  <si>
    <t>Banca de graduação (TCC e outros) (1 ponto)</t>
  </si>
  <si>
    <t>Banca de Curso Lato sensu (Especializações e Residências) (1.5 pontos)</t>
  </si>
  <si>
    <t>Banca de Exame de Qualificação de Doutorado e Mestrado (3 pontos)</t>
  </si>
  <si>
    <t>Banca de Mestrado (4 pontos)</t>
  </si>
  <si>
    <t>Banca de Doutorado (5 pontos)</t>
  </si>
  <si>
    <t>Participação em Programas de Pós-Graduação na UFRB</t>
  </si>
  <si>
    <t>Cursos Lato sensu (Especializações e Residências) (5 pontos)</t>
  </si>
  <si>
    <t>Mestrado (7 pontos)</t>
  </si>
  <si>
    <t>Doutorado (15 pontos)</t>
  </si>
  <si>
    <t>Participação em Programas de Pós-Graduação em outras instituições</t>
  </si>
  <si>
    <t xml:space="preserve">Formação de Recursos Humanos (Concluídas; pontuação por orientado) </t>
  </si>
  <si>
    <t>Iniciação Científica e Tecnológica (PIBIC, PIBITI, PIBIC EM, PIBIC Voluntário), PET(2.5 pontos)</t>
  </si>
  <si>
    <r>
      <rPr>
        <sz val="9"/>
        <color rgb="FF000000"/>
        <rFont val="Times New Roman"/>
        <family val="1"/>
      </rPr>
      <t xml:space="preserve">Outras orientações de graduação (PROPAAE, </t>
    </r>
    <r>
      <rPr>
        <sz val="9"/>
        <color rgb="FFDD0806"/>
        <rFont val="Times New Roman"/>
        <family val="1"/>
      </rPr>
      <t xml:space="preserve">Estágio Supervisionado, </t>
    </r>
    <r>
      <rPr>
        <sz val="9"/>
        <color rgb="FF000000"/>
        <rFont val="Times New Roman"/>
        <family val="1"/>
      </rPr>
      <t xml:space="preserve">Monitoria Acadêmica, PIBEX, outros) e supervisão de Apoio Técnico (AT) (1.5 pontos)  </t>
    </r>
  </si>
  <si>
    <r>
      <rPr>
        <sz val="9"/>
        <color rgb="FF000000"/>
        <rFont val="Times New Roman"/>
        <family val="1"/>
      </rPr>
      <t xml:space="preserve">Orientação de alunos de Graduação (TCC ou monografia) </t>
    </r>
    <r>
      <rPr>
        <sz val="9"/>
        <color rgb="FFDD0806"/>
        <rFont val="Times New Roman"/>
        <family val="1"/>
      </rPr>
      <t>(máximo 20 pontos)</t>
    </r>
    <r>
      <rPr>
        <sz val="9"/>
        <color rgb="FF000000"/>
        <rFont val="Times New Roman"/>
        <family val="1"/>
      </rPr>
      <t xml:space="preserve"> (2 pontos)</t>
    </r>
  </si>
  <si>
    <t xml:space="preserve">Orientação de alunos de Cursos Lato sensu (3 pontos) </t>
  </si>
  <si>
    <t>Orientação de alunos de Doutorado e supervisões de pesquisadores (pós-doutorado, DCR e DTI) (4.5 pontos)</t>
  </si>
  <si>
    <t>Orientação de alunos de Mestrado (3.5 pontos)</t>
  </si>
  <si>
    <t>Co-orientação de alunos de Doutorado e supervisões de pesquisadores (pós-doutorado, DCR e DTI) (3.5 pontos)</t>
  </si>
  <si>
    <t>Co-orientação de alunos de Mestrado (2.5 pontos)</t>
  </si>
  <si>
    <t>Formação de Recursos Humanos (Em andamento; pontuação por orientado)</t>
  </si>
  <si>
    <t>Iniciação Científica e Tecnológica (PIBIC, PIBIT, PET, IC CNPq, IC FAPESB, IC UFRB, IC e IT Voluntário-PPGCI, JOVENS TALENTOS) (1.5 pontos)</t>
  </si>
  <si>
    <t>Outras orientações de graduação (PROPAAE, TCC, Estágio Voluntário,  Estágio Supervisionado, Monitoria Acadêmica, PIBEX, outros) e supervisão de Apoio Técnico (AT) (0.5 ponto)</t>
  </si>
  <si>
    <t>Orientação de alunos de Cursos Lato sensu (2 pontos)</t>
  </si>
  <si>
    <t>Orientação de alunos de Doutorado e supervisões de pesquisadores (pós-doutorado, DCR e DTI) (3.5 pontos)</t>
  </si>
  <si>
    <t>Orientação de alunos de Mestrado (2.5 pontos)</t>
  </si>
  <si>
    <t>Co-orientação de alunos de Doutorado e supervisões de pesquisadores (pós-doutorado, DCR e DTI) (2.5 pontos)</t>
  </si>
  <si>
    <t>Co-orientação de alunos de Mestrado (1.5 pontos)</t>
  </si>
  <si>
    <t xml:space="preserve">Criação artística </t>
  </si>
  <si>
    <t>Curadoria (20 pontos)</t>
  </si>
  <si>
    <r>
      <rPr>
        <sz val="9"/>
        <color rgb="FF000000"/>
        <rFont val="Times New Roman"/>
        <family val="1"/>
      </rPr>
      <t xml:space="preserve">Direção artística </t>
    </r>
    <r>
      <rPr>
        <sz val="8"/>
        <color rgb="FF000000"/>
        <rFont val="Times New Roman"/>
        <family val="1"/>
      </rPr>
      <t>(teatral, cinematográfica, musical, fonográfica etc.)</t>
    </r>
    <r>
      <rPr>
        <sz val="9"/>
        <color rgb="FF000000"/>
        <rFont val="Times New Roman"/>
        <family val="1"/>
      </rPr>
      <t xml:space="preserve"> (20 pontos)</t>
    </r>
  </si>
  <si>
    <t>Produção artística e/ou executiva (20 pontos)</t>
  </si>
  <si>
    <t>Criação de dramaturgias, roteiros e coreografias (20 pontos)</t>
  </si>
  <si>
    <r>
      <rPr>
        <sz val="9"/>
        <color rgb="FF000000"/>
        <rFont val="Times New Roman"/>
        <family val="1"/>
      </rPr>
      <t xml:space="preserve">Atuação artística </t>
    </r>
    <r>
      <rPr>
        <sz val="8"/>
        <color rgb="FF000000"/>
        <rFont val="Times New Roman"/>
        <family val="1"/>
      </rPr>
      <t>(teatral, cinematográfica, musical, fonográfica, mixagem, captação sonora etc.)</t>
    </r>
    <r>
      <rPr>
        <sz val="9"/>
        <color rgb="FF000000"/>
        <rFont val="Times New Roman"/>
        <family val="1"/>
      </rPr>
      <t xml:space="preserve"> (14 pontos)</t>
    </r>
  </si>
  <si>
    <t>Participação em equipe organizadora de trabalhos artísticos (5 pontos)</t>
  </si>
  <si>
    <t>Criação de cenário/figurino/maquiagem/iluminação/sonoplastia/trilha sonora (14 pontos)</t>
  </si>
  <si>
    <r>
      <rPr>
        <b/>
        <sz val="9"/>
        <color rgb="FF000000"/>
        <rFont val="Times New Roman"/>
        <family val="1"/>
      </rPr>
      <t xml:space="preserve">Difusão artística </t>
    </r>
    <r>
      <rPr>
        <b/>
        <sz val="9"/>
        <color rgb="FFDD0806"/>
        <rFont val="Times New Roman"/>
        <family val="1"/>
      </rPr>
      <t>(máximo 30 pontos)</t>
    </r>
  </si>
  <si>
    <t>Apresentação de trabalho em eventos e mostras artísticas em eventos de abrangência internacional (6 pontos)</t>
  </si>
  <si>
    <t>Apresentação de trabalho em eventos e mostras artísticas de abrangência nacional (4 pontos)</t>
  </si>
  <si>
    <t>Apresentação de trabalho em eventos e mostras artísticas de abrangência regional (2 pontos)</t>
  </si>
  <si>
    <t>Publicação artística</t>
  </si>
  <si>
    <t>Publicação de livros literários/teatrais/roteiros (18 pontos)</t>
  </si>
  <si>
    <t>Publicação de livros de artistas e catálogos (18 pontos)</t>
  </si>
  <si>
    <r>
      <rPr>
        <sz val="9"/>
        <color rgb="FF000000"/>
        <rFont val="Times New Roman"/>
        <family val="1"/>
      </rPr>
      <t xml:space="preserve">Publicação de livros de partitura e </t>
    </r>
    <r>
      <rPr>
        <i/>
        <sz val="9"/>
        <color rgb="FF000000"/>
        <rFont val="Times New Roman"/>
        <family val="1"/>
      </rPr>
      <t>songbooks</t>
    </r>
    <r>
      <rPr>
        <sz val="9"/>
        <color rgb="FF000000"/>
        <rFont val="Times New Roman"/>
        <family val="1"/>
      </rPr>
      <t xml:space="preserve"> (18 pontos)</t>
    </r>
  </si>
  <si>
    <t>Publicação de obra fonográfica (EP, LP, Coletânea) (18 pontos)</t>
  </si>
  <si>
    <r>
      <rPr>
        <sz val="9"/>
        <color rgb="FF000000"/>
        <rFont val="Times New Roman"/>
        <family val="1"/>
      </rPr>
      <t xml:space="preserve">Publicação de itens (poesia/conto/crônica, partitura, </t>
    </r>
    <r>
      <rPr>
        <i/>
        <sz val="9"/>
        <color rgb="FF000000"/>
        <rFont val="Times New Roman"/>
        <family val="1"/>
      </rPr>
      <t>single</t>
    </r>
    <r>
      <rPr>
        <sz val="9"/>
        <color rgb="FF000000"/>
        <rFont val="Times New Roman"/>
        <family val="1"/>
      </rPr>
      <t xml:space="preserve"> etc.) (3 pontos) </t>
    </r>
    <r>
      <rPr>
        <sz val="9"/>
        <color rgb="FFDD0806"/>
        <rFont val="Times New Roman"/>
        <family val="1"/>
      </rPr>
      <t>(máximo de 18 pontos)</t>
    </r>
  </si>
  <si>
    <t>TOTAL</t>
  </si>
  <si>
    <t>Revista B1 (20 pontos)</t>
  </si>
  <si>
    <t>Revista B2 (18 pontos)</t>
  </si>
  <si>
    <t>Revista B3 (12 pontos)</t>
  </si>
  <si>
    <t>Revista B4 (10 pontos)</t>
  </si>
  <si>
    <t>Doutorado (12 pontos)</t>
  </si>
  <si>
    <t>Mestrado (5 pontos)</t>
  </si>
  <si>
    <t>Cursos Lato sensu (Especializações e Residências) (4 pontos)</t>
  </si>
  <si>
    <t>Adicional: Mulheres gestantes e/ou com filhos de até 5 anos de idade (10 pontos)</t>
  </si>
  <si>
    <t>Participação como avaliador de trabalhos orais ou pôsteres no RECONCITEC (10 pontos)</t>
  </si>
  <si>
    <t>Revista C ou sem qualis (2 pontos)</t>
  </si>
  <si>
    <t>BAREMA PIBITI 2026-2027</t>
  </si>
  <si>
    <r>
      <t xml:space="preserve">Curriculo Lattes do docente - Produtividade Científica, Tecnológica, Artístico-Cultural e Experiência Acadêmica do orientador no período compreendido entre </t>
    </r>
    <r>
      <rPr>
        <b/>
        <sz val="9"/>
        <color rgb="FFDD0806"/>
        <rFont val="Times New Roman"/>
        <family val="1"/>
      </rPr>
      <t xml:space="preserve">01/01/2021 </t>
    </r>
    <r>
      <rPr>
        <b/>
        <sz val="9"/>
        <color theme="1"/>
        <rFont val="Times New Roman"/>
        <family val="1"/>
      </rPr>
      <t xml:space="preserve">e </t>
    </r>
    <r>
      <rPr>
        <b/>
        <sz val="9"/>
        <color rgb="FFDD0806"/>
        <rFont val="Times New Roman"/>
        <family val="1"/>
      </rPr>
      <t>31/12/2025</t>
    </r>
  </si>
  <si>
    <t>Formulário de pontuação a ser preenchido pelo docente proponente (Período: 2021 a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</si>
</sst>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9" x14ac:knownFonts="1">
    <font>
      <sz val="10"/>
      <color theme="1"/>
      <name val="Calibri"/>
      <scheme val="minor"/>
    </font>
    <font>
      <b/>
      <sz val="18"/>
      <color rgb="FF000000"/>
      <name val="Times New Roman"/>
      <family val="1"/>
    </font>
    <font>
      <sz val="10"/>
      <name val="Calibri"/>
      <family val="2"/>
    </font>
    <font>
      <b/>
      <sz val="12"/>
      <color rgb="FF000000"/>
      <name val="Times New Roman"/>
      <family val="1"/>
    </font>
    <font>
      <b/>
      <sz val="11"/>
      <color rgb="FF000099"/>
      <name val="Times New Roman"/>
      <family val="1"/>
    </font>
    <font>
      <b/>
      <sz val="11"/>
      <color rgb="FF000000"/>
      <name val="Times New Roman"/>
      <family val="1"/>
    </font>
    <font>
      <sz val="12"/>
      <color rgb="FF000000"/>
      <name val="Calibri"/>
      <family val="2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6"/>
      <color rgb="FFFF0000"/>
      <name val="Times New Roman"/>
      <family val="1"/>
    </font>
    <font>
      <b/>
      <sz val="9"/>
      <color rgb="FF000000"/>
      <name val="Times New Roman"/>
      <family val="1"/>
    </font>
    <font>
      <sz val="9"/>
      <color theme="1"/>
      <name val="Calibri"/>
      <family val="2"/>
    </font>
    <font>
      <b/>
      <sz val="9"/>
      <color rgb="FF0000FF"/>
      <name val="Arial"/>
      <family val="2"/>
    </font>
    <font>
      <b/>
      <vertAlign val="subscript"/>
      <sz val="9"/>
      <color rgb="FFFF0000"/>
      <name val="Times New Roman"/>
      <family val="1"/>
    </font>
    <font>
      <sz val="9"/>
      <color rgb="FF000000"/>
      <name val="Times New Roman"/>
      <family val="1"/>
    </font>
    <font>
      <sz val="9"/>
      <color rgb="FF222222"/>
      <name val="Times New Roman"/>
      <family val="1"/>
    </font>
    <font>
      <sz val="8"/>
      <color rgb="FF000000"/>
      <name val="Times New Roman"/>
      <family val="1"/>
    </font>
    <font>
      <b/>
      <sz val="9"/>
      <color rgb="FFDD0806"/>
      <name val="Times New Roman"/>
      <family val="1"/>
    </font>
    <font>
      <b/>
      <sz val="12"/>
      <color rgb="FF000099"/>
      <name val="Times New Roman"/>
      <family val="1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vertAlign val="subscript"/>
      <sz val="14"/>
      <color rgb="FFFF0000"/>
      <name val="Arial"/>
      <family val="2"/>
    </font>
    <font>
      <b/>
      <sz val="10"/>
      <color rgb="FF0000FF"/>
      <name val="Arial"/>
      <family val="2"/>
    </font>
    <font>
      <b/>
      <sz val="11"/>
      <color rgb="FFDD0806"/>
      <name val="Times New Roman"/>
      <family val="1"/>
    </font>
    <font>
      <i/>
      <u/>
      <sz val="9"/>
      <color rgb="FF000000"/>
      <name val="Times New Roman"/>
      <family val="1"/>
    </font>
    <font>
      <sz val="9"/>
      <color rgb="FFDD0806"/>
      <name val="Times New Roman"/>
      <family val="1"/>
    </font>
    <font>
      <i/>
      <u/>
      <sz val="9"/>
      <color rgb="FFDD0806"/>
      <name val="Times New Roman"/>
      <family val="1"/>
    </font>
    <font>
      <i/>
      <sz val="9"/>
      <color rgb="FFDD0806"/>
      <name val="Times New Roman"/>
      <family val="1"/>
    </font>
    <font>
      <i/>
      <sz val="9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D6DCE4"/>
        <bgColor rgb="FFD6DCE4"/>
      </patternFill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  <fill>
      <patternFill patternType="solid">
        <fgColor rgb="FFA5A5A5"/>
        <bgColor rgb="FFA5A5A5"/>
      </patternFill>
    </fill>
  </fills>
  <borders count="3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91">
    <xf numFmtId="0" fontId="0" fillId="0" borderId="0" xfId="0" applyAlignment="1">
      <alignment vertical="center"/>
    </xf>
    <xf numFmtId="0" fontId="5" fillId="0" borderId="10" xfId="0" applyFont="1" applyBorder="1" applyAlignment="1">
      <alignment vertical="center"/>
    </xf>
    <xf numFmtId="0" fontId="10" fillId="0" borderId="11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 wrapText="1"/>
    </xf>
    <xf numFmtId="164" fontId="8" fillId="0" borderId="10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0" fillId="4" borderId="20" xfId="0" applyFont="1" applyFill="1" applyBorder="1" applyAlignment="1">
      <alignment horizontal="left" vertical="center" wrapText="1"/>
    </xf>
    <xf numFmtId="0" fontId="10" fillId="0" borderId="17" xfId="0" applyFont="1" applyBorder="1" applyAlignment="1">
      <alignment horizontal="center" vertical="center" wrapText="1"/>
    </xf>
    <xf numFmtId="164" fontId="10" fillId="4" borderId="2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7" fillId="0" borderId="17" xfId="0" applyFont="1" applyBorder="1" applyAlignment="1">
      <alignment horizontal="left" vertical="center" wrapText="1"/>
    </xf>
    <xf numFmtId="1" fontId="10" fillId="3" borderId="20" xfId="0" applyNumberFormat="1" applyFont="1" applyFill="1" applyBorder="1" applyAlignment="1">
      <alignment horizontal="center" vertical="center" wrapText="1"/>
    </xf>
    <xf numFmtId="164" fontId="10" fillId="0" borderId="2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10" fillId="4" borderId="23" xfId="0" applyFont="1" applyFill="1" applyBorder="1" applyAlignment="1">
      <alignment horizontal="left" vertical="center" wrapText="1"/>
    </xf>
    <xf numFmtId="164" fontId="8" fillId="4" borderId="10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17" xfId="0" applyFont="1" applyBorder="1" applyAlignment="1">
      <alignment horizontal="left" vertical="center" wrapText="1"/>
    </xf>
    <xf numFmtId="164" fontId="10" fillId="0" borderId="24" xfId="0" applyNumberFormat="1" applyFont="1" applyBorder="1" applyAlignment="1">
      <alignment horizontal="center" vertical="center" wrapText="1"/>
    </xf>
    <xf numFmtId="1" fontId="10" fillId="3" borderId="10" xfId="0" applyNumberFormat="1" applyFont="1" applyFill="1" applyBorder="1" applyAlignment="1">
      <alignment horizontal="center" vertical="center" wrapText="1"/>
    </xf>
    <xf numFmtId="1" fontId="8" fillId="0" borderId="1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top" wrapText="1"/>
    </xf>
    <xf numFmtId="0" fontId="10" fillId="4" borderId="25" xfId="0" applyFont="1" applyFill="1" applyBorder="1" applyAlignment="1">
      <alignment horizontal="left" vertical="center" wrapText="1"/>
    </xf>
    <xf numFmtId="164" fontId="10" fillId="4" borderId="26" xfId="0" applyNumberFormat="1" applyFont="1" applyFill="1" applyBorder="1" applyAlignment="1">
      <alignment horizontal="center" vertical="center" wrapText="1"/>
    </xf>
    <xf numFmtId="164" fontId="10" fillId="4" borderId="10" xfId="0" applyNumberFormat="1" applyFont="1" applyFill="1" applyBorder="1" applyAlignment="1">
      <alignment horizontal="center" vertical="center" wrapText="1"/>
    </xf>
    <xf numFmtId="164" fontId="10" fillId="4" borderId="27" xfId="0" applyNumberFormat="1" applyFont="1" applyFill="1" applyBorder="1" applyAlignment="1">
      <alignment horizontal="center" vertical="center" wrapText="1"/>
    </xf>
    <xf numFmtId="1" fontId="8" fillId="0" borderId="17" xfId="0" applyNumberFormat="1" applyFont="1" applyBorder="1" applyAlignment="1">
      <alignment horizontal="center" vertical="center" wrapText="1"/>
    </xf>
    <xf numFmtId="0" fontId="14" fillId="5" borderId="20" xfId="0" applyFont="1" applyFill="1" applyBorder="1" applyAlignment="1">
      <alignment horizontal="left" vertical="center" wrapText="1"/>
    </xf>
    <xf numFmtId="0" fontId="8" fillId="4" borderId="20" xfId="0" applyFont="1" applyFill="1" applyBorder="1" applyAlignment="1">
      <alignment horizontal="left" vertical="center" wrapText="1"/>
    </xf>
    <xf numFmtId="1" fontId="10" fillId="3" borderId="28" xfId="0" applyNumberFormat="1" applyFont="1" applyFill="1" applyBorder="1" applyAlignment="1">
      <alignment horizontal="center" vertical="center" wrapText="1"/>
    </xf>
    <xf numFmtId="0" fontId="10" fillId="4" borderId="28" xfId="0" applyFont="1" applyFill="1" applyBorder="1" applyAlignment="1">
      <alignment horizontal="left" vertical="center" wrapText="1"/>
    </xf>
    <xf numFmtId="0" fontId="10" fillId="0" borderId="29" xfId="0" applyFont="1" applyBorder="1" applyAlignment="1">
      <alignment horizontal="center" vertical="center" wrapText="1"/>
    </xf>
    <xf numFmtId="164" fontId="10" fillId="4" borderId="30" xfId="0" applyNumberFormat="1" applyFont="1" applyFill="1" applyBorder="1" applyAlignment="1">
      <alignment horizontal="center" vertical="center" wrapText="1"/>
    </xf>
    <xf numFmtId="0" fontId="14" fillId="0" borderId="29" xfId="0" applyFont="1" applyBorder="1" applyAlignment="1">
      <alignment horizontal="left" vertical="center" wrapText="1"/>
    </xf>
    <xf numFmtId="1" fontId="10" fillId="3" borderId="17" xfId="0" applyNumberFormat="1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center" vertical="center" wrapText="1"/>
    </xf>
    <xf numFmtId="0" fontId="15" fillId="0" borderId="10" xfId="0" applyFont="1" applyBorder="1" applyAlignment="1">
      <alignment vertical="center"/>
    </xf>
    <xf numFmtId="0" fontId="10" fillId="4" borderId="21" xfId="0" applyFont="1" applyFill="1" applyBorder="1" applyAlignment="1">
      <alignment horizontal="left" vertical="center" wrapText="1"/>
    </xf>
    <xf numFmtId="0" fontId="10" fillId="0" borderId="1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1" fontId="10" fillId="0" borderId="17" xfId="0" applyNumberFormat="1" applyFont="1" applyBorder="1" applyAlignment="1">
      <alignment horizontal="center" vertical="center" wrapText="1"/>
    </xf>
    <xf numFmtId="164" fontId="10" fillId="6" borderId="21" xfId="0" applyNumberFormat="1" applyFont="1" applyFill="1" applyBorder="1" applyAlignment="1">
      <alignment horizontal="center" vertical="center" wrapText="1"/>
    </xf>
    <xf numFmtId="164" fontId="10" fillId="0" borderId="10" xfId="0" applyNumberFormat="1" applyFont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left" vertical="center" wrapText="1"/>
    </xf>
    <xf numFmtId="0" fontId="10" fillId="4" borderId="31" xfId="0" applyFont="1" applyFill="1" applyBorder="1" applyAlignment="1">
      <alignment horizontal="center" vertical="center" wrapText="1"/>
    </xf>
    <xf numFmtId="1" fontId="10" fillId="4" borderId="20" xfId="0" applyNumberFormat="1" applyFont="1" applyFill="1" applyBorder="1" applyAlignment="1">
      <alignment horizontal="center" vertical="center" wrapText="1"/>
    </xf>
    <xf numFmtId="0" fontId="16" fillId="0" borderId="17" xfId="0" applyFont="1" applyBorder="1" applyAlignment="1">
      <alignment horizontal="left" vertical="center" wrapText="1"/>
    </xf>
    <xf numFmtId="0" fontId="10" fillId="4" borderId="33" xfId="0" applyFont="1" applyFill="1" applyBorder="1" applyAlignment="1">
      <alignment horizontal="left" vertical="center" wrapText="1"/>
    </xf>
    <xf numFmtId="0" fontId="10" fillId="4" borderId="32" xfId="0" applyFont="1" applyFill="1" applyBorder="1" applyAlignment="1">
      <alignment horizontal="center" vertical="center" wrapText="1"/>
    </xf>
    <xf numFmtId="1" fontId="10" fillId="4" borderId="28" xfId="0" applyNumberFormat="1" applyFont="1" applyFill="1" applyBorder="1" applyAlignment="1">
      <alignment horizontal="center" vertical="center" wrapText="1"/>
    </xf>
    <xf numFmtId="0" fontId="14" fillId="0" borderId="34" xfId="0" applyFont="1" applyBorder="1" applyAlignment="1">
      <alignment horizontal="left" vertical="center" wrapText="1"/>
    </xf>
    <xf numFmtId="0" fontId="14" fillId="0" borderId="25" xfId="0" applyFont="1" applyBorder="1" applyAlignment="1">
      <alignment horizontal="left" vertical="center" wrapText="1"/>
    </xf>
    <xf numFmtId="0" fontId="14" fillId="0" borderId="35" xfId="0" applyFont="1" applyBorder="1" applyAlignment="1">
      <alignment horizontal="left" vertical="center" wrapText="1"/>
    </xf>
    <xf numFmtId="0" fontId="10" fillId="4" borderId="21" xfId="0" applyFont="1" applyFill="1" applyBorder="1" applyAlignment="1">
      <alignment horizontal="left" vertical="center"/>
    </xf>
    <xf numFmtId="0" fontId="14" fillId="4" borderId="21" xfId="0" applyFont="1" applyFill="1" applyBorder="1" applyAlignment="1">
      <alignment horizontal="center" vertical="center" wrapText="1"/>
    </xf>
    <xf numFmtId="1" fontId="17" fillId="4" borderId="21" xfId="0" applyNumberFormat="1" applyFont="1" applyFill="1" applyBorder="1" applyAlignment="1">
      <alignment horizontal="center" vertical="center" wrapText="1"/>
    </xf>
    <xf numFmtId="164" fontId="18" fillId="4" borderId="21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vertical="top" wrapText="1"/>
    </xf>
    <xf numFmtId="0" fontId="14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top" wrapText="1"/>
    </xf>
    <xf numFmtId="0" fontId="22" fillId="0" borderId="0" xfId="0" applyFont="1" applyAlignment="1">
      <alignment horizontal="center" vertical="top" wrapText="1"/>
    </xf>
    <xf numFmtId="0" fontId="7" fillId="0" borderId="20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2" borderId="4" xfId="0" applyFont="1" applyFill="1" applyBorder="1" applyAlignment="1">
      <alignment horizontal="center" wrapText="1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9" fillId="3" borderId="1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03"/>
  <sheetViews>
    <sheetView tabSelected="1" topLeftCell="A7" workbookViewId="0">
      <selection activeCell="A3" sqref="A3:D3"/>
    </sheetView>
  </sheetViews>
  <sheetFormatPr defaultColWidth="14.42578125" defaultRowHeight="15" customHeight="1" x14ac:dyDescent="0.2"/>
  <cols>
    <col min="1" max="1" width="71.85546875" customWidth="1"/>
    <col min="2" max="2" width="0.140625" customWidth="1"/>
    <col min="3" max="3" width="23.42578125" customWidth="1"/>
    <col min="4" max="4" width="27.42578125" customWidth="1"/>
    <col min="5" max="17" width="8.7109375" customWidth="1"/>
  </cols>
  <sheetData>
    <row r="1" spans="1:17" ht="22.5" customHeight="1" x14ac:dyDescent="0.3">
      <c r="A1" s="69" t="s">
        <v>110</v>
      </c>
      <c r="B1" s="70"/>
      <c r="C1" s="70"/>
      <c r="D1" s="71"/>
    </row>
    <row r="2" spans="1:17" ht="12.75" customHeight="1" x14ac:dyDescent="0.25">
      <c r="A2" s="72" t="s">
        <v>112</v>
      </c>
      <c r="B2" s="73"/>
      <c r="C2" s="73"/>
      <c r="D2" s="74"/>
    </row>
    <row r="3" spans="1:17" ht="12.75" customHeight="1" thickBot="1" x14ac:dyDescent="0.25">
      <c r="A3" s="75" t="s">
        <v>0</v>
      </c>
      <c r="B3" s="76"/>
      <c r="C3" s="76"/>
      <c r="D3" s="77"/>
    </row>
    <row r="4" spans="1:17" ht="17.25" customHeight="1" thickBot="1" x14ac:dyDescent="0.25">
      <c r="A4" s="1" t="s">
        <v>1</v>
      </c>
      <c r="B4" s="78"/>
      <c r="C4" s="79"/>
      <c r="D4" s="80"/>
    </row>
    <row r="5" spans="1:17" ht="12.75" customHeight="1" thickBot="1" x14ac:dyDescent="0.25">
      <c r="A5" s="81"/>
      <c r="B5" s="79"/>
      <c r="C5" s="79"/>
      <c r="D5" s="80"/>
    </row>
    <row r="6" spans="1:17" ht="12.75" customHeight="1" x14ac:dyDescent="0.2">
      <c r="A6" s="82" t="s">
        <v>111</v>
      </c>
      <c r="B6" s="83"/>
      <c r="C6" s="83"/>
      <c r="D6" s="84"/>
    </row>
    <row r="7" spans="1:17" ht="12.75" customHeight="1" thickBot="1" x14ac:dyDescent="0.25">
      <c r="A7" s="85"/>
      <c r="B7" s="86"/>
      <c r="C7" s="86"/>
      <c r="D7" s="87"/>
    </row>
    <row r="8" spans="1:17" ht="42" customHeight="1" thickBot="1" x14ac:dyDescent="0.25">
      <c r="A8" s="88" t="s">
        <v>2</v>
      </c>
      <c r="B8" s="79"/>
      <c r="C8" s="79"/>
      <c r="D8" s="80"/>
    </row>
    <row r="9" spans="1:17" ht="12.75" customHeight="1" thickBot="1" x14ac:dyDescent="0.25">
      <c r="A9" s="2"/>
      <c r="B9" s="3" t="s">
        <v>3</v>
      </c>
      <c r="C9" s="3" t="s">
        <v>4</v>
      </c>
      <c r="D9" s="4" t="s">
        <v>5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89"/>
    </row>
    <row r="10" spans="1:17" ht="18.600000000000001" customHeight="1" thickBot="1" x14ac:dyDescent="0.25">
      <c r="A10" s="6" t="s">
        <v>6</v>
      </c>
      <c r="B10" s="7" t="s">
        <v>7</v>
      </c>
      <c r="C10" s="6"/>
      <c r="D10" s="8">
        <f>SUM(D11:D15)</f>
        <v>0</v>
      </c>
      <c r="E10" s="9"/>
      <c r="F10" s="10"/>
      <c r="G10" s="9"/>
      <c r="H10" s="9"/>
      <c r="I10" s="9"/>
      <c r="J10" s="9"/>
      <c r="K10" s="9"/>
      <c r="L10" s="9"/>
      <c r="M10" s="9"/>
      <c r="N10" s="9"/>
      <c r="O10" s="9"/>
      <c r="P10" s="9"/>
      <c r="Q10" s="68"/>
    </row>
    <row r="11" spans="1:17" ht="18" customHeight="1" thickBot="1" x14ac:dyDescent="0.25">
      <c r="A11" s="11" t="s">
        <v>8</v>
      </c>
      <c r="B11" s="7"/>
      <c r="C11" s="12"/>
      <c r="D11" s="19">
        <f>IF(OR(C11=0,C11=""),0,30)</f>
        <v>0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14"/>
    </row>
    <row r="12" spans="1:17" ht="20.45" customHeight="1" thickBot="1" x14ac:dyDescent="0.25">
      <c r="A12" s="11" t="s">
        <v>9</v>
      </c>
      <c r="B12" s="7"/>
      <c r="C12" s="12"/>
      <c r="D12" s="19">
        <f>IF(OR(C12=0,C12=""),0,20)</f>
        <v>0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14"/>
    </row>
    <row r="13" spans="1:17" ht="26.45" customHeight="1" thickBot="1" x14ac:dyDescent="0.25">
      <c r="A13" s="11" t="s">
        <v>10</v>
      </c>
      <c r="B13" s="7"/>
      <c r="C13" s="12"/>
      <c r="D13" s="19">
        <f>C13*5</f>
        <v>0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14"/>
    </row>
    <row r="14" spans="1:17" ht="26.45" customHeight="1" thickBot="1" x14ac:dyDescent="0.25">
      <c r="A14" s="65" t="s">
        <v>107</v>
      </c>
      <c r="B14" s="66">
        <v>10</v>
      </c>
      <c r="C14" s="12"/>
      <c r="D14" s="19">
        <f>IF(OR(C14=0,C14=""),0,10)</f>
        <v>0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14"/>
    </row>
    <row r="15" spans="1:17" ht="15" customHeight="1" thickBot="1" x14ac:dyDescent="0.25">
      <c r="A15" s="11" t="s">
        <v>11</v>
      </c>
      <c r="B15" s="7">
        <v>10</v>
      </c>
      <c r="C15" s="12"/>
      <c r="D15" s="19">
        <f>IF(OR(C15=0,C15=""),0,10)</f>
        <v>0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14"/>
    </row>
    <row r="16" spans="1:17" ht="24" customHeight="1" thickBot="1" x14ac:dyDescent="0.25">
      <c r="A16" s="15" t="s">
        <v>12</v>
      </c>
      <c r="B16" s="3" t="s">
        <v>7</v>
      </c>
      <c r="C16" s="3"/>
      <c r="D16" s="16">
        <f>IF(SUM(D17:D18)&lt;30,SUM(D17:D18),30)</f>
        <v>0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0"/>
    </row>
    <row r="17" spans="1:17" ht="13.5" customHeight="1" thickBot="1" x14ac:dyDescent="0.25">
      <c r="A17" s="18" t="s">
        <v>13</v>
      </c>
      <c r="B17" s="7">
        <v>10</v>
      </c>
      <c r="C17" s="12"/>
      <c r="D17" s="19">
        <f t="shared" ref="D17:D18" si="0">B17*C17</f>
        <v>0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68"/>
    </row>
    <row r="18" spans="1:17" ht="13.5" customHeight="1" thickBot="1" x14ac:dyDescent="0.25">
      <c r="A18" s="18" t="s">
        <v>14</v>
      </c>
      <c r="B18" s="7">
        <v>5</v>
      </c>
      <c r="C18" s="20"/>
      <c r="D18" s="19">
        <f t="shared" si="0"/>
        <v>0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14"/>
    </row>
    <row r="19" spans="1:17" ht="21.6" customHeight="1" thickBot="1" x14ac:dyDescent="0.25">
      <c r="A19" s="6" t="s">
        <v>15</v>
      </c>
      <c r="B19" s="7" t="s">
        <v>7</v>
      </c>
      <c r="C19" s="21"/>
      <c r="D19" s="16">
        <f>IF(SUM(D20:D21)&lt;12,SUM(D20:D21),12)</f>
        <v>0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14"/>
    </row>
    <row r="20" spans="1:17" ht="13.5" customHeight="1" thickBot="1" x14ac:dyDescent="0.25">
      <c r="A20" s="18" t="s">
        <v>16</v>
      </c>
      <c r="B20" s="7">
        <v>3</v>
      </c>
      <c r="C20" s="12"/>
      <c r="D20" s="19">
        <f t="shared" ref="D20:D25" si="1">B20*C20</f>
        <v>0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22"/>
    </row>
    <row r="21" spans="1:17" ht="13.5" customHeight="1" thickBot="1" x14ac:dyDescent="0.25">
      <c r="A21" s="18" t="s">
        <v>17</v>
      </c>
      <c r="B21" s="7">
        <v>1.5</v>
      </c>
      <c r="C21" s="12"/>
      <c r="D21" s="19">
        <f t="shared" si="1"/>
        <v>0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22"/>
    </row>
    <row r="22" spans="1:17" ht="16.5" customHeight="1" thickBot="1" x14ac:dyDescent="0.25">
      <c r="A22" s="6" t="s">
        <v>18</v>
      </c>
      <c r="B22" s="7">
        <v>7</v>
      </c>
      <c r="C22" s="12"/>
      <c r="D22" s="8">
        <f t="shared" si="1"/>
        <v>0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22"/>
    </row>
    <row r="23" spans="1:17" ht="16.5" customHeight="1" thickBot="1" x14ac:dyDescent="0.25">
      <c r="A23" s="6" t="s">
        <v>19</v>
      </c>
      <c r="B23" s="7">
        <v>3</v>
      </c>
      <c r="C23" s="12"/>
      <c r="D23" s="8">
        <f t="shared" si="1"/>
        <v>0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22"/>
    </row>
    <row r="24" spans="1:17" ht="21" customHeight="1" thickBot="1" x14ac:dyDescent="0.25">
      <c r="A24" s="23" t="s">
        <v>20</v>
      </c>
      <c r="B24" s="7">
        <v>3</v>
      </c>
      <c r="C24" s="12"/>
      <c r="D24" s="24">
        <f t="shared" si="1"/>
        <v>0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22"/>
    </row>
    <row r="25" spans="1:17" ht="24" customHeight="1" thickBot="1" x14ac:dyDescent="0.25">
      <c r="A25" s="6" t="s">
        <v>21</v>
      </c>
      <c r="B25" s="7">
        <v>4</v>
      </c>
      <c r="C25" s="20"/>
      <c r="D25" s="25">
        <f t="shared" si="1"/>
        <v>0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22"/>
    </row>
    <row r="26" spans="1:17" ht="30" customHeight="1" thickBot="1" x14ac:dyDescent="0.25">
      <c r="A26" s="6" t="s">
        <v>108</v>
      </c>
      <c r="B26" s="7">
        <v>10</v>
      </c>
      <c r="C26" s="20"/>
      <c r="D26" s="26">
        <f>IF(C26*B26&lt;=40,C26*B26,40)</f>
        <v>0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22"/>
    </row>
    <row r="27" spans="1:17" ht="36.75" customHeight="1" thickBot="1" x14ac:dyDescent="0.25">
      <c r="A27" s="15" t="s">
        <v>22</v>
      </c>
      <c r="B27" s="7" t="s">
        <v>7</v>
      </c>
      <c r="C27" s="27"/>
      <c r="D27" s="16">
        <f>SUM(D28:D36)</f>
        <v>0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22"/>
    </row>
    <row r="28" spans="1:17" ht="13.5" customHeight="1" thickBot="1" x14ac:dyDescent="0.25">
      <c r="A28" s="28" t="s">
        <v>23</v>
      </c>
      <c r="B28" s="7">
        <v>40</v>
      </c>
      <c r="C28" s="12"/>
      <c r="D28" s="19">
        <f t="shared" ref="D28:D36" si="2">B28*C28</f>
        <v>0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22"/>
    </row>
    <row r="29" spans="1:17" ht="13.5" customHeight="1" thickBot="1" x14ac:dyDescent="0.25">
      <c r="A29" s="28" t="s">
        <v>24</v>
      </c>
      <c r="B29" s="7">
        <v>35</v>
      </c>
      <c r="C29" s="12"/>
      <c r="D29" s="19">
        <f t="shared" si="2"/>
        <v>0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22"/>
    </row>
    <row r="30" spans="1:17" ht="13.5" customHeight="1" thickBot="1" x14ac:dyDescent="0.25">
      <c r="A30" s="28" t="s">
        <v>25</v>
      </c>
      <c r="B30" s="7">
        <v>30</v>
      </c>
      <c r="C30" s="12"/>
      <c r="D30" s="19">
        <f t="shared" si="2"/>
        <v>0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22"/>
    </row>
    <row r="31" spans="1:17" ht="13.5" customHeight="1" thickBot="1" x14ac:dyDescent="0.25">
      <c r="A31" s="28" t="s">
        <v>26</v>
      </c>
      <c r="B31" s="7">
        <v>25</v>
      </c>
      <c r="C31" s="12"/>
      <c r="D31" s="19">
        <f t="shared" si="2"/>
        <v>0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22"/>
    </row>
    <row r="32" spans="1:17" ht="13.5" customHeight="1" thickBot="1" x14ac:dyDescent="0.25">
      <c r="A32" s="18" t="s">
        <v>100</v>
      </c>
      <c r="B32" s="7">
        <v>20</v>
      </c>
      <c r="C32" s="12"/>
      <c r="D32" s="19">
        <f t="shared" si="2"/>
        <v>0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22"/>
    </row>
    <row r="33" spans="1:17" ht="13.5" customHeight="1" thickBot="1" x14ac:dyDescent="0.25">
      <c r="A33" s="18" t="s">
        <v>101</v>
      </c>
      <c r="B33" s="7">
        <v>18</v>
      </c>
      <c r="C33" s="12"/>
      <c r="D33" s="19">
        <f t="shared" si="2"/>
        <v>0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22"/>
    </row>
    <row r="34" spans="1:17" ht="13.5" customHeight="1" thickBot="1" x14ac:dyDescent="0.25">
      <c r="A34" s="18" t="s">
        <v>102</v>
      </c>
      <c r="B34" s="7">
        <v>12</v>
      </c>
      <c r="C34" s="12"/>
      <c r="D34" s="19">
        <f t="shared" si="2"/>
        <v>0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22"/>
    </row>
    <row r="35" spans="1:17" ht="13.5" customHeight="1" thickBot="1" x14ac:dyDescent="0.25">
      <c r="A35" s="18" t="s">
        <v>103</v>
      </c>
      <c r="B35" s="7">
        <v>10</v>
      </c>
      <c r="C35" s="12"/>
      <c r="D35" s="19">
        <f t="shared" si="2"/>
        <v>0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22"/>
    </row>
    <row r="36" spans="1:17" ht="13.5" customHeight="1" thickBot="1" x14ac:dyDescent="0.25">
      <c r="A36" s="18" t="s">
        <v>109</v>
      </c>
      <c r="B36" s="7">
        <v>2</v>
      </c>
      <c r="C36" s="12"/>
      <c r="D36" s="19">
        <f t="shared" si="2"/>
        <v>0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22"/>
    </row>
    <row r="37" spans="1:17" ht="16.5" customHeight="1" thickBot="1" x14ac:dyDescent="0.25">
      <c r="A37" s="6" t="s">
        <v>27</v>
      </c>
      <c r="B37" s="7" t="s">
        <v>7</v>
      </c>
      <c r="C37" s="27"/>
      <c r="D37" s="8">
        <f>D38</f>
        <v>0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22"/>
    </row>
    <row r="38" spans="1:17" ht="13.5" customHeight="1" thickBot="1" x14ac:dyDescent="0.25">
      <c r="A38" s="18" t="s">
        <v>28</v>
      </c>
      <c r="B38" s="7">
        <v>18</v>
      </c>
      <c r="C38" s="12"/>
      <c r="D38" s="19">
        <f>B38*C38</f>
        <v>0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22"/>
    </row>
    <row r="39" spans="1:17" ht="16.5" customHeight="1" thickBot="1" x14ac:dyDescent="0.25">
      <c r="A39" s="6" t="s">
        <v>29</v>
      </c>
      <c r="B39" s="7" t="s">
        <v>7</v>
      </c>
      <c r="C39" s="27"/>
      <c r="D39" s="8">
        <f>D40</f>
        <v>0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22"/>
    </row>
    <row r="40" spans="1:17" ht="13.5" customHeight="1" thickBot="1" x14ac:dyDescent="0.25">
      <c r="A40" s="18" t="s">
        <v>30</v>
      </c>
      <c r="B40" s="7">
        <v>10</v>
      </c>
      <c r="C40" s="12"/>
      <c r="D40" s="13">
        <f>B40*C40</f>
        <v>0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22"/>
    </row>
    <row r="41" spans="1:17" ht="16.5" customHeight="1" thickBot="1" x14ac:dyDescent="0.25">
      <c r="A41" s="29" t="s">
        <v>31</v>
      </c>
      <c r="B41" s="7" t="s">
        <v>7</v>
      </c>
      <c r="C41" s="27"/>
      <c r="D41" s="16">
        <f>SUM(D42:D47)</f>
        <v>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22"/>
    </row>
    <row r="42" spans="1:17" ht="24.75" customHeight="1" thickBot="1" x14ac:dyDescent="0.25">
      <c r="A42" s="18" t="s">
        <v>32</v>
      </c>
      <c r="B42" s="7">
        <v>2</v>
      </c>
      <c r="C42" s="12"/>
      <c r="D42" s="19">
        <f t="shared" ref="D42:D47" si="3">B42*C42</f>
        <v>0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22"/>
    </row>
    <row r="43" spans="1:17" ht="21.6" customHeight="1" thickBot="1" x14ac:dyDescent="0.25">
      <c r="A43" s="18" t="s">
        <v>33</v>
      </c>
      <c r="B43" s="7">
        <v>1</v>
      </c>
      <c r="C43" s="12"/>
      <c r="D43" s="19">
        <f t="shared" si="3"/>
        <v>0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22"/>
    </row>
    <row r="44" spans="1:17" ht="24" customHeight="1" thickBot="1" x14ac:dyDescent="0.25">
      <c r="A44" s="18" t="s">
        <v>34</v>
      </c>
      <c r="B44" s="7">
        <v>5</v>
      </c>
      <c r="C44" s="12"/>
      <c r="D44" s="19">
        <f t="shared" si="3"/>
        <v>0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22"/>
    </row>
    <row r="45" spans="1:17" ht="24.6" customHeight="1" thickBot="1" x14ac:dyDescent="0.25">
      <c r="A45" s="18" t="s">
        <v>35</v>
      </c>
      <c r="B45" s="7">
        <v>4</v>
      </c>
      <c r="C45" s="12"/>
      <c r="D45" s="19">
        <f t="shared" si="3"/>
        <v>0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22"/>
    </row>
    <row r="46" spans="1:17" ht="24.75" customHeight="1" thickBot="1" x14ac:dyDescent="0.25">
      <c r="A46" s="18" t="s">
        <v>36</v>
      </c>
      <c r="B46" s="7">
        <v>3</v>
      </c>
      <c r="C46" s="12"/>
      <c r="D46" s="19">
        <f t="shared" si="3"/>
        <v>0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22"/>
    </row>
    <row r="47" spans="1:17" ht="25.15" customHeight="1" thickBot="1" x14ac:dyDescent="0.25">
      <c r="A47" s="18" t="s">
        <v>37</v>
      </c>
      <c r="B47" s="7">
        <v>2</v>
      </c>
      <c r="C47" s="12"/>
      <c r="D47" s="19">
        <f t="shared" si="3"/>
        <v>0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14"/>
    </row>
    <row r="48" spans="1:17" ht="16.5" customHeight="1" thickBot="1" x14ac:dyDescent="0.25">
      <c r="A48" s="6" t="s">
        <v>38</v>
      </c>
      <c r="B48" s="7" t="s">
        <v>7</v>
      </c>
      <c r="C48" s="27"/>
      <c r="D48" s="8">
        <f>D49</f>
        <v>0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14"/>
    </row>
    <row r="49" spans="1:17" ht="13.5" customHeight="1" thickBot="1" x14ac:dyDescent="0.25">
      <c r="A49" s="18" t="s">
        <v>39</v>
      </c>
      <c r="B49" s="7">
        <v>0.2</v>
      </c>
      <c r="C49" s="30"/>
      <c r="D49" s="19">
        <f>B49*C49</f>
        <v>0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22"/>
    </row>
    <row r="50" spans="1:17" ht="16.5" customHeight="1" thickBot="1" x14ac:dyDescent="0.25">
      <c r="A50" s="31" t="s">
        <v>40</v>
      </c>
      <c r="B50" s="32" t="s">
        <v>7</v>
      </c>
      <c r="C50" s="21"/>
      <c r="D50" s="33">
        <f>SUM(D51:D57)</f>
        <v>0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22"/>
    </row>
    <row r="51" spans="1:17" ht="12.75" customHeight="1" thickBot="1" x14ac:dyDescent="0.25">
      <c r="A51" s="34" t="s">
        <v>41</v>
      </c>
      <c r="B51" s="39"/>
      <c r="C51" s="35"/>
      <c r="D51" s="19">
        <f>C51*40</f>
        <v>0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22"/>
    </row>
    <row r="52" spans="1:17" ht="12.75" customHeight="1" thickBot="1" x14ac:dyDescent="0.25">
      <c r="A52" s="34" t="s">
        <v>42</v>
      </c>
      <c r="B52" s="39"/>
      <c r="C52" s="35"/>
      <c r="D52" s="19">
        <f>C52*100</f>
        <v>0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22"/>
    </row>
    <row r="53" spans="1:17" ht="12.75" customHeight="1" thickBot="1" x14ac:dyDescent="0.25">
      <c r="A53" s="36" t="s">
        <v>43</v>
      </c>
      <c r="B53" s="37">
        <v>15</v>
      </c>
      <c r="C53" s="35"/>
      <c r="D53" s="19">
        <f>C53*30</f>
        <v>0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22"/>
    </row>
    <row r="54" spans="1:17" ht="12.75" customHeight="1" thickBot="1" x14ac:dyDescent="0.25">
      <c r="A54" s="38" t="s">
        <v>44</v>
      </c>
      <c r="B54" s="39"/>
      <c r="C54" s="35"/>
      <c r="D54" s="19">
        <f>C54*10</f>
        <v>0</v>
      </c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22"/>
    </row>
    <row r="55" spans="1:17" ht="12.75" customHeight="1" thickBot="1" x14ac:dyDescent="0.25">
      <c r="A55" s="38" t="s">
        <v>45</v>
      </c>
      <c r="B55" s="39">
        <v>20</v>
      </c>
      <c r="C55" s="35"/>
      <c r="D55" s="19">
        <f t="shared" ref="D55:D56" si="4">C55*30</f>
        <v>0</v>
      </c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22"/>
    </row>
    <row r="56" spans="1:17" ht="12.75" customHeight="1" thickBot="1" x14ac:dyDescent="0.25">
      <c r="A56" s="40" t="s">
        <v>46</v>
      </c>
      <c r="B56" s="39">
        <v>30</v>
      </c>
      <c r="C56" s="35"/>
      <c r="D56" s="19">
        <f t="shared" si="4"/>
        <v>0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22"/>
    </row>
    <row r="57" spans="1:17" ht="12.75" customHeight="1" thickBot="1" x14ac:dyDescent="0.25">
      <c r="A57" s="40" t="s">
        <v>47</v>
      </c>
      <c r="B57" s="39">
        <v>20</v>
      </c>
      <c r="C57" s="35"/>
      <c r="D57" s="19">
        <f>C57*20</f>
        <v>0</v>
      </c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22"/>
    </row>
    <row r="58" spans="1:17" ht="16.5" customHeight="1" thickBot="1" x14ac:dyDescent="0.25">
      <c r="A58" s="41" t="s">
        <v>48</v>
      </c>
      <c r="B58" s="42" t="s">
        <v>7</v>
      </c>
      <c r="C58" s="21"/>
      <c r="D58" s="16">
        <f>IF(SUM(D59:D62)&lt;=30,SUM(D59:D62),30)</f>
        <v>0</v>
      </c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22"/>
    </row>
    <row r="59" spans="1:17" ht="22.15" customHeight="1" thickBot="1" x14ac:dyDescent="0.25">
      <c r="A59" s="11" t="s">
        <v>49</v>
      </c>
      <c r="B59" s="7">
        <v>6</v>
      </c>
      <c r="C59" s="12"/>
      <c r="D59" s="19">
        <f t="shared" ref="D59:D62" si="5">B59*C59</f>
        <v>0</v>
      </c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22"/>
    </row>
    <row r="60" spans="1:17" ht="24.75" customHeight="1" thickBot="1" x14ac:dyDescent="0.25">
      <c r="A60" s="11" t="s">
        <v>50</v>
      </c>
      <c r="B60" s="7">
        <v>4</v>
      </c>
      <c r="C60" s="12"/>
      <c r="D60" s="19">
        <f t="shared" si="5"/>
        <v>0</v>
      </c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22"/>
    </row>
    <row r="61" spans="1:17" ht="25.15" customHeight="1" thickBot="1" x14ac:dyDescent="0.25">
      <c r="A61" s="11" t="s">
        <v>51</v>
      </c>
      <c r="B61" s="7">
        <v>2</v>
      </c>
      <c r="C61" s="12"/>
      <c r="D61" s="19">
        <f t="shared" si="5"/>
        <v>0</v>
      </c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22"/>
    </row>
    <row r="62" spans="1:17" ht="13.5" customHeight="1" thickBot="1" x14ac:dyDescent="0.25">
      <c r="A62" s="11" t="s">
        <v>52</v>
      </c>
      <c r="B62" s="43">
        <v>5</v>
      </c>
      <c r="C62" s="12"/>
      <c r="D62" s="19">
        <f t="shared" si="5"/>
        <v>0</v>
      </c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22"/>
    </row>
    <row r="63" spans="1:17" ht="52.5" customHeight="1" thickBot="1" x14ac:dyDescent="0.25">
      <c r="A63" s="6" t="s">
        <v>53</v>
      </c>
      <c r="B63" s="7" t="s">
        <v>7</v>
      </c>
      <c r="C63" s="27"/>
      <c r="D63" s="16">
        <f>SUM(D64:D68)</f>
        <v>0</v>
      </c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22"/>
    </row>
    <row r="64" spans="1:17" ht="13.5" customHeight="1" thickBot="1" x14ac:dyDescent="0.25">
      <c r="A64" s="18" t="s">
        <v>54</v>
      </c>
      <c r="B64" s="7">
        <v>1</v>
      </c>
      <c r="C64" s="12"/>
      <c r="D64" s="19">
        <f t="shared" ref="D64:D68" si="6">B64*C64</f>
        <v>0</v>
      </c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22"/>
    </row>
    <row r="65" spans="1:17" ht="13.5" customHeight="1" thickBot="1" x14ac:dyDescent="0.25">
      <c r="A65" s="18" t="s">
        <v>55</v>
      </c>
      <c r="B65" s="7">
        <v>1.5</v>
      </c>
      <c r="C65" s="12"/>
      <c r="D65" s="19">
        <f t="shared" si="6"/>
        <v>0</v>
      </c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22"/>
    </row>
    <row r="66" spans="1:17" ht="13.5" customHeight="1" thickBot="1" x14ac:dyDescent="0.25">
      <c r="A66" s="11" t="s">
        <v>56</v>
      </c>
      <c r="B66" s="43">
        <v>3</v>
      </c>
      <c r="C66" s="12"/>
      <c r="D66" s="19">
        <f t="shared" si="6"/>
        <v>0</v>
      </c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22"/>
    </row>
    <row r="67" spans="1:17" ht="12.75" customHeight="1" thickBot="1" x14ac:dyDescent="0.25">
      <c r="A67" s="18" t="s">
        <v>57</v>
      </c>
      <c r="B67" s="43">
        <v>4</v>
      </c>
      <c r="C67" s="12"/>
      <c r="D67" s="19">
        <f t="shared" si="6"/>
        <v>0</v>
      </c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22"/>
    </row>
    <row r="68" spans="1:17" ht="12.75" customHeight="1" thickBot="1" x14ac:dyDescent="0.25">
      <c r="A68" s="18" t="s">
        <v>58</v>
      </c>
      <c r="B68" s="7">
        <v>5</v>
      </c>
      <c r="C68" s="12"/>
      <c r="D68" s="19">
        <f t="shared" si="6"/>
        <v>0</v>
      </c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22"/>
    </row>
    <row r="69" spans="1:17" ht="15.75" customHeight="1" thickBot="1" x14ac:dyDescent="0.25">
      <c r="A69" s="29" t="s">
        <v>59</v>
      </c>
      <c r="B69" s="7" t="s">
        <v>7</v>
      </c>
      <c r="C69" s="44"/>
      <c r="D69" s="45">
        <f>SUM(D70:D72)</f>
        <v>0</v>
      </c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22"/>
    </row>
    <row r="70" spans="1:17" ht="12.75" customHeight="1" thickBot="1" x14ac:dyDescent="0.25">
      <c r="A70" s="11" t="s">
        <v>60</v>
      </c>
      <c r="B70" s="7">
        <v>5</v>
      </c>
      <c r="C70" s="12"/>
      <c r="D70" s="19">
        <f t="shared" ref="D70:D72" si="7">B70*C70</f>
        <v>0</v>
      </c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22"/>
    </row>
    <row r="71" spans="1:17" ht="12.75" customHeight="1" thickBot="1" x14ac:dyDescent="0.25">
      <c r="A71" s="18" t="s">
        <v>61</v>
      </c>
      <c r="B71" s="7">
        <v>7</v>
      </c>
      <c r="C71" s="12"/>
      <c r="D71" s="19">
        <f t="shared" si="7"/>
        <v>0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0"/>
    </row>
    <row r="72" spans="1:17" ht="12.75" customHeight="1" thickBot="1" x14ac:dyDescent="0.25">
      <c r="A72" s="18" t="s">
        <v>62</v>
      </c>
      <c r="B72" s="7">
        <v>15</v>
      </c>
      <c r="C72" s="12"/>
      <c r="D72" s="19">
        <f t="shared" si="7"/>
        <v>0</v>
      </c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68"/>
    </row>
    <row r="73" spans="1:17" ht="15.75" customHeight="1" thickBot="1" x14ac:dyDescent="0.25">
      <c r="A73" s="6" t="s">
        <v>63</v>
      </c>
      <c r="B73" s="7" t="s">
        <v>7</v>
      </c>
      <c r="C73" s="44"/>
      <c r="D73" s="45">
        <f>SUM(D74:D76)</f>
        <v>0</v>
      </c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14"/>
    </row>
    <row r="74" spans="1:17" ht="12.75" customHeight="1" thickBot="1" x14ac:dyDescent="0.25">
      <c r="A74" s="11" t="s">
        <v>106</v>
      </c>
      <c r="B74" s="7">
        <v>4</v>
      </c>
      <c r="C74" s="12"/>
      <c r="D74" s="19">
        <f t="shared" ref="D74:D76" si="8">B74*C74</f>
        <v>0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14"/>
    </row>
    <row r="75" spans="1:17" ht="12.75" customHeight="1" thickBot="1" x14ac:dyDescent="0.25">
      <c r="A75" s="18" t="s">
        <v>105</v>
      </c>
      <c r="B75" s="7">
        <v>5</v>
      </c>
      <c r="C75" s="12"/>
      <c r="D75" s="19">
        <f t="shared" si="8"/>
        <v>0</v>
      </c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22"/>
    </row>
    <row r="76" spans="1:17" ht="12.75" customHeight="1" thickBot="1" x14ac:dyDescent="0.25">
      <c r="A76" s="18" t="s">
        <v>104</v>
      </c>
      <c r="B76" s="7">
        <v>12</v>
      </c>
      <c r="C76" s="12"/>
      <c r="D76" s="19">
        <f t="shared" si="8"/>
        <v>0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22"/>
    </row>
    <row r="77" spans="1:17" ht="15.75" customHeight="1" thickBot="1" x14ac:dyDescent="0.25">
      <c r="A77" s="6" t="s">
        <v>64</v>
      </c>
      <c r="B77" s="7" t="s">
        <v>7</v>
      </c>
      <c r="C77" s="27"/>
      <c r="D77" s="16">
        <f>SUM(D78:D85)</f>
        <v>0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22"/>
    </row>
    <row r="78" spans="1:17" ht="24" customHeight="1" thickBot="1" x14ac:dyDescent="0.25">
      <c r="A78" s="18" t="s">
        <v>65</v>
      </c>
      <c r="B78" s="7">
        <v>2.5</v>
      </c>
      <c r="C78" s="12"/>
      <c r="D78" s="19">
        <f t="shared" ref="D78:D79" si="9">B78*C78</f>
        <v>0</v>
      </c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22"/>
    </row>
    <row r="79" spans="1:17" ht="24" customHeight="1" thickBot="1" x14ac:dyDescent="0.25">
      <c r="A79" s="18" t="s">
        <v>66</v>
      </c>
      <c r="B79" s="7">
        <v>1.5</v>
      </c>
      <c r="C79" s="12"/>
      <c r="D79" s="19">
        <f t="shared" si="9"/>
        <v>0</v>
      </c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22"/>
    </row>
    <row r="80" spans="1:17" ht="13.5" customHeight="1" thickBot="1" x14ac:dyDescent="0.25">
      <c r="A80" s="18" t="s">
        <v>67</v>
      </c>
      <c r="B80" s="7">
        <v>2</v>
      </c>
      <c r="C80" s="12"/>
      <c r="D80" s="19">
        <f>IF(B80*C80&lt;20,B80*C80,20)</f>
        <v>0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22"/>
    </row>
    <row r="81" spans="1:17" ht="13.5" customHeight="1" thickBot="1" x14ac:dyDescent="0.25">
      <c r="A81" s="18" t="s">
        <v>68</v>
      </c>
      <c r="B81" s="7">
        <v>3</v>
      </c>
      <c r="C81" s="12"/>
      <c r="D81" s="19">
        <f t="shared" ref="D81:D85" si="10">B81*C81</f>
        <v>0</v>
      </c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22"/>
    </row>
    <row r="82" spans="1:17" ht="24.75" customHeight="1" thickBot="1" x14ac:dyDescent="0.25">
      <c r="A82" s="18" t="s">
        <v>69</v>
      </c>
      <c r="B82" s="7">
        <v>4.5</v>
      </c>
      <c r="C82" s="12"/>
      <c r="D82" s="19">
        <f t="shared" si="10"/>
        <v>0</v>
      </c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22"/>
    </row>
    <row r="83" spans="1:17" ht="13.5" customHeight="1" thickBot="1" x14ac:dyDescent="0.25">
      <c r="A83" s="18" t="s">
        <v>70</v>
      </c>
      <c r="B83" s="7">
        <v>3.5</v>
      </c>
      <c r="C83" s="12"/>
      <c r="D83" s="13">
        <f t="shared" si="10"/>
        <v>0</v>
      </c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22"/>
    </row>
    <row r="84" spans="1:17" ht="24.75" customHeight="1" thickBot="1" x14ac:dyDescent="0.25">
      <c r="A84" s="18" t="s">
        <v>71</v>
      </c>
      <c r="B84" s="7">
        <v>3.5</v>
      </c>
      <c r="C84" s="12"/>
      <c r="D84" s="46">
        <f t="shared" si="10"/>
        <v>0</v>
      </c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22"/>
    </row>
    <row r="85" spans="1:17" ht="13.5" customHeight="1" thickBot="1" x14ac:dyDescent="0.25">
      <c r="A85" s="18" t="s">
        <v>72</v>
      </c>
      <c r="B85" s="7">
        <v>2.5</v>
      </c>
      <c r="C85" s="12"/>
      <c r="D85" s="13">
        <f t="shared" si="10"/>
        <v>0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22"/>
    </row>
    <row r="86" spans="1:17" ht="39.75" customHeight="1" thickBot="1" x14ac:dyDescent="0.25">
      <c r="A86" s="6" t="s">
        <v>73</v>
      </c>
      <c r="B86" s="7" t="s">
        <v>7</v>
      </c>
      <c r="C86" s="27"/>
      <c r="D86" s="16">
        <f>SUM(D87:D93)</f>
        <v>0</v>
      </c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22"/>
    </row>
    <row r="87" spans="1:17" ht="25.9" customHeight="1" thickBot="1" x14ac:dyDescent="0.25">
      <c r="A87" s="18" t="s">
        <v>74</v>
      </c>
      <c r="B87" s="7">
        <v>1.5</v>
      </c>
      <c r="C87" s="12"/>
      <c r="D87" s="19">
        <f t="shared" ref="D87:D93" si="11">B87*C87</f>
        <v>0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22"/>
    </row>
    <row r="88" spans="1:17" ht="24.75" customHeight="1" thickBot="1" x14ac:dyDescent="0.25">
      <c r="A88" s="18" t="s">
        <v>75</v>
      </c>
      <c r="B88" s="7">
        <v>0.5</v>
      </c>
      <c r="C88" s="12"/>
      <c r="D88" s="19">
        <f t="shared" si="11"/>
        <v>0</v>
      </c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22"/>
    </row>
    <row r="89" spans="1:17" ht="13.5" customHeight="1" thickBot="1" x14ac:dyDescent="0.25">
      <c r="A89" s="18" t="s">
        <v>76</v>
      </c>
      <c r="B89" s="7">
        <v>2</v>
      </c>
      <c r="C89" s="12"/>
      <c r="D89" s="19">
        <f t="shared" si="11"/>
        <v>0</v>
      </c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22"/>
    </row>
    <row r="90" spans="1:17" ht="24.75" customHeight="1" thickBot="1" x14ac:dyDescent="0.25">
      <c r="A90" s="18" t="s">
        <v>77</v>
      </c>
      <c r="B90" s="7">
        <v>3.5</v>
      </c>
      <c r="C90" s="12"/>
      <c r="D90" s="19">
        <f t="shared" si="11"/>
        <v>0</v>
      </c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22"/>
    </row>
    <row r="91" spans="1:17" ht="13.5" customHeight="1" thickBot="1" x14ac:dyDescent="0.25">
      <c r="A91" s="18" t="s">
        <v>78</v>
      </c>
      <c r="B91" s="7">
        <v>2.5</v>
      </c>
      <c r="C91" s="12"/>
      <c r="D91" s="19">
        <f t="shared" si="11"/>
        <v>0</v>
      </c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22"/>
    </row>
    <row r="92" spans="1:17" ht="24.75" customHeight="1" thickBot="1" x14ac:dyDescent="0.25">
      <c r="A92" s="18" t="s">
        <v>79</v>
      </c>
      <c r="B92" s="7">
        <v>2.5</v>
      </c>
      <c r="C92" s="12"/>
      <c r="D92" s="19">
        <f t="shared" si="11"/>
        <v>0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22"/>
    </row>
    <row r="93" spans="1:17" ht="13.5" customHeight="1" thickBot="1" x14ac:dyDescent="0.25">
      <c r="A93" s="18" t="s">
        <v>80</v>
      </c>
      <c r="B93" s="7">
        <v>1.5</v>
      </c>
      <c r="C93" s="12"/>
      <c r="D93" s="13">
        <f t="shared" si="11"/>
        <v>0</v>
      </c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22"/>
    </row>
    <row r="94" spans="1:17" ht="16.5" customHeight="1" thickBot="1" x14ac:dyDescent="0.25">
      <c r="A94" s="6" t="s">
        <v>81</v>
      </c>
      <c r="B94" s="7"/>
      <c r="C94" s="27"/>
      <c r="D94" s="16">
        <f>SUM(D95:D101)</f>
        <v>0</v>
      </c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0"/>
    </row>
    <row r="95" spans="1:17" ht="13.5" customHeight="1" thickBot="1" x14ac:dyDescent="0.25">
      <c r="A95" s="18" t="s">
        <v>82</v>
      </c>
      <c r="B95" s="7">
        <v>20</v>
      </c>
      <c r="C95" s="12"/>
      <c r="D95" s="19">
        <f t="shared" ref="D95:D101" si="12">B95*C95</f>
        <v>0</v>
      </c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68"/>
    </row>
    <row r="96" spans="1:17" ht="13.5" customHeight="1" thickBot="1" x14ac:dyDescent="0.25">
      <c r="A96" s="18" t="s">
        <v>83</v>
      </c>
      <c r="B96" s="7">
        <v>20</v>
      </c>
      <c r="C96" s="12"/>
      <c r="D96" s="19">
        <f t="shared" si="12"/>
        <v>0</v>
      </c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17"/>
    </row>
    <row r="97" spans="1:17" ht="13.5" customHeight="1" thickBot="1" x14ac:dyDescent="0.25">
      <c r="A97" s="18" t="s">
        <v>84</v>
      </c>
      <c r="B97" s="7">
        <v>20</v>
      </c>
      <c r="C97" s="12"/>
      <c r="D97" s="19">
        <f t="shared" si="12"/>
        <v>0</v>
      </c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17"/>
    </row>
    <row r="98" spans="1:17" ht="13.5" customHeight="1" thickBot="1" x14ac:dyDescent="0.25">
      <c r="A98" s="18" t="s">
        <v>85</v>
      </c>
      <c r="B98" s="7">
        <v>20</v>
      </c>
      <c r="C98" s="12"/>
      <c r="D98" s="19">
        <f t="shared" si="12"/>
        <v>0</v>
      </c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17"/>
    </row>
    <row r="99" spans="1:17" ht="13.5" customHeight="1" thickBot="1" x14ac:dyDescent="0.25">
      <c r="A99" s="18" t="s">
        <v>86</v>
      </c>
      <c r="B99" s="7">
        <v>14</v>
      </c>
      <c r="C99" s="12"/>
      <c r="D99" s="19">
        <f t="shared" si="12"/>
        <v>0</v>
      </c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17"/>
    </row>
    <row r="100" spans="1:17" ht="13.5" customHeight="1" thickBot="1" x14ac:dyDescent="0.25">
      <c r="A100" s="18" t="s">
        <v>87</v>
      </c>
      <c r="B100" s="7">
        <v>5</v>
      </c>
      <c r="C100" s="12"/>
      <c r="D100" s="19">
        <f t="shared" si="12"/>
        <v>0</v>
      </c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17"/>
    </row>
    <row r="101" spans="1:17" ht="13.5" customHeight="1" thickBot="1" x14ac:dyDescent="0.25">
      <c r="A101" s="34" t="s">
        <v>88</v>
      </c>
      <c r="B101" s="7">
        <v>14</v>
      </c>
      <c r="C101" s="12"/>
      <c r="D101" s="19">
        <f t="shared" si="12"/>
        <v>0</v>
      </c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17"/>
    </row>
    <row r="102" spans="1:17" ht="13.5" customHeight="1" thickBot="1" x14ac:dyDescent="0.25">
      <c r="A102" s="47" t="s">
        <v>89</v>
      </c>
      <c r="B102" s="48"/>
      <c r="C102" s="49"/>
      <c r="D102" s="8">
        <f>IF(SUM(D103:D105)&lt;=30,SUM(D103:D105),30)</f>
        <v>0</v>
      </c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17"/>
    </row>
    <row r="103" spans="1:17" ht="13.5" customHeight="1" thickBot="1" x14ac:dyDescent="0.25">
      <c r="A103" s="50" t="s">
        <v>90</v>
      </c>
      <c r="B103" s="7">
        <v>6</v>
      </c>
      <c r="C103" s="12"/>
      <c r="D103" s="19">
        <f t="shared" ref="D103:D105" si="13">B103*C103</f>
        <v>0</v>
      </c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14"/>
    </row>
    <row r="104" spans="1:17" ht="13.5" customHeight="1" thickBot="1" x14ac:dyDescent="0.25">
      <c r="A104" s="18" t="s">
        <v>91</v>
      </c>
      <c r="B104" s="7">
        <v>4</v>
      </c>
      <c r="C104" s="12"/>
      <c r="D104" s="19">
        <f t="shared" si="13"/>
        <v>0</v>
      </c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14"/>
    </row>
    <row r="105" spans="1:17" ht="13.5" customHeight="1" thickBot="1" x14ac:dyDescent="0.25">
      <c r="A105" s="34" t="s">
        <v>92</v>
      </c>
      <c r="B105" s="7">
        <v>2</v>
      </c>
      <c r="C105" s="12"/>
      <c r="D105" s="19">
        <f t="shared" si="13"/>
        <v>0</v>
      </c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14"/>
    </row>
    <row r="106" spans="1:17" ht="13.5" customHeight="1" thickBot="1" x14ac:dyDescent="0.25">
      <c r="A106" s="51" t="s">
        <v>93</v>
      </c>
      <c r="B106" s="52"/>
      <c r="C106" s="53"/>
      <c r="D106" s="24">
        <f>SUM(D107:D111)</f>
        <v>0</v>
      </c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14"/>
    </row>
    <row r="107" spans="1:17" ht="13.5" customHeight="1" thickBot="1" x14ac:dyDescent="0.25">
      <c r="A107" s="54" t="s">
        <v>94</v>
      </c>
      <c r="B107" s="42">
        <v>18</v>
      </c>
      <c r="C107" s="20"/>
      <c r="D107" s="46">
        <f t="shared" ref="D107:D110" si="14">B107*C107</f>
        <v>0</v>
      </c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14"/>
    </row>
    <row r="108" spans="1:17" ht="13.5" customHeight="1" thickBot="1" x14ac:dyDescent="0.25">
      <c r="A108" s="55" t="s">
        <v>95</v>
      </c>
      <c r="B108" s="42">
        <v>18</v>
      </c>
      <c r="C108" s="20"/>
      <c r="D108" s="46">
        <f t="shared" si="14"/>
        <v>0</v>
      </c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14"/>
    </row>
    <row r="109" spans="1:17" ht="13.5" customHeight="1" thickBot="1" x14ac:dyDescent="0.25">
      <c r="A109" s="55" t="s">
        <v>96</v>
      </c>
      <c r="B109" s="42">
        <v>18</v>
      </c>
      <c r="C109" s="20"/>
      <c r="D109" s="46">
        <f t="shared" si="14"/>
        <v>0</v>
      </c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14"/>
    </row>
    <row r="110" spans="1:17" ht="13.5" customHeight="1" thickBot="1" x14ac:dyDescent="0.25">
      <c r="A110" s="55" t="s">
        <v>97</v>
      </c>
      <c r="B110" s="42">
        <v>18</v>
      </c>
      <c r="C110" s="20"/>
      <c r="D110" s="46">
        <f t="shared" si="14"/>
        <v>0</v>
      </c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14"/>
    </row>
    <row r="111" spans="1:17" ht="13.5" customHeight="1" thickBot="1" x14ac:dyDescent="0.25">
      <c r="A111" s="56" t="s">
        <v>98</v>
      </c>
      <c r="B111" s="42">
        <v>3</v>
      </c>
      <c r="C111" s="20"/>
      <c r="D111" s="46">
        <f>IF(C111*B111&lt;=18,C111*B111,18)</f>
        <v>0</v>
      </c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14"/>
    </row>
    <row r="112" spans="1:17" ht="16.5" customHeight="1" thickBot="1" x14ac:dyDescent="0.25">
      <c r="A112" s="57" t="s">
        <v>99</v>
      </c>
      <c r="B112" s="58"/>
      <c r="C112" s="59"/>
      <c r="D112" s="60">
        <f>SUM(D10+D16+D19+D22+D23+D24+D25+D26+D27+D37+D39+D41+D48+D50+D58+D63+D69+D73+D77+D86+D94+D102+D106)</f>
        <v>0</v>
      </c>
      <c r="Q112" s="61"/>
    </row>
    <row r="113" spans="1:17" ht="12.75" customHeight="1" x14ac:dyDescent="0.2">
      <c r="Q113" s="61"/>
    </row>
    <row r="114" spans="1:17" ht="12.75" customHeight="1" x14ac:dyDescent="0.2">
      <c r="A114" s="62"/>
      <c r="Q114" s="61"/>
    </row>
    <row r="115" spans="1:17" ht="12.75" customHeight="1" x14ac:dyDescent="0.2">
      <c r="Q115" s="61"/>
    </row>
    <row r="116" spans="1:17" ht="12.75" customHeight="1" x14ac:dyDescent="0.2">
      <c r="Q116" s="61"/>
    </row>
    <row r="117" spans="1:17" ht="12.75" customHeight="1" x14ac:dyDescent="0.2">
      <c r="Q117" s="61"/>
    </row>
    <row r="118" spans="1:17" ht="12.75" customHeight="1" x14ac:dyDescent="0.2">
      <c r="Q118" s="61"/>
    </row>
    <row r="119" spans="1:17" ht="12.75" customHeight="1" x14ac:dyDescent="0.2">
      <c r="Q119" s="61"/>
    </row>
    <row r="120" spans="1:17" ht="12.75" customHeight="1" x14ac:dyDescent="0.2">
      <c r="Q120" s="61"/>
    </row>
    <row r="121" spans="1:17" ht="12.75" customHeight="1" x14ac:dyDescent="0.2">
      <c r="Q121" s="61"/>
    </row>
    <row r="122" spans="1:17" ht="12.75" customHeight="1" x14ac:dyDescent="0.2">
      <c r="Q122" s="61"/>
    </row>
    <row r="123" spans="1:17" ht="12.75" customHeight="1" x14ac:dyDescent="0.2">
      <c r="Q123" s="61"/>
    </row>
    <row r="124" spans="1:17" ht="12.75" customHeight="1" x14ac:dyDescent="0.2">
      <c r="Q124" s="61"/>
    </row>
    <row r="125" spans="1:17" ht="12.75" customHeight="1" x14ac:dyDescent="0.2">
      <c r="Q125" s="61"/>
    </row>
    <row r="126" spans="1:17" ht="12.75" customHeight="1" x14ac:dyDescent="0.2">
      <c r="Q126" s="61"/>
    </row>
    <row r="127" spans="1:17" ht="12.75" customHeight="1" x14ac:dyDescent="0.2">
      <c r="Q127" s="61"/>
    </row>
    <row r="128" spans="1:17" ht="12.75" customHeight="1" x14ac:dyDescent="0.2">
      <c r="Q128" s="61"/>
    </row>
    <row r="129" spans="17:17" ht="12.75" customHeight="1" x14ac:dyDescent="0.2">
      <c r="Q129" s="61"/>
    </row>
    <row r="130" spans="17:17" ht="12.75" customHeight="1" x14ac:dyDescent="0.2">
      <c r="Q130" s="61"/>
    </row>
    <row r="131" spans="17:17" ht="12.75" customHeight="1" x14ac:dyDescent="0.2">
      <c r="Q131" s="61"/>
    </row>
    <row r="132" spans="17:17" ht="12.75" customHeight="1" x14ac:dyDescent="0.2">
      <c r="Q132" s="61"/>
    </row>
    <row r="133" spans="17:17" ht="12.75" customHeight="1" x14ac:dyDescent="0.2">
      <c r="Q133" s="63"/>
    </row>
    <row r="134" spans="17:17" ht="12.75" customHeight="1" x14ac:dyDescent="0.2">
      <c r="Q134" s="63"/>
    </row>
    <row r="135" spans="17:17" ht="12.75" customHeight="1" x14ac:dyDescent="0.2">
      <c r="Q135" s="61"/>
    </row>
    <row r="136" spans="17:17" ht="12.75" customHeight="1" x14ac:dyDescent="0.2">
      <c r="Q136" s="61"/>
    </row>
    <row r="137" spans="17:17" ht="12.75" customHeight="1" x14ac:dyDescent="0.2">
      <c r="Q137" s="61"/>
    </row>
    <row r="138" spans="17:17" ht="12.75" customHeight="1" x14ac:dyDescent="0.2">
      <c r="Q138" s="61"/>
    </row>
    <row r="139" spans="17:17" ht="12.75" customHeight="1" x14ac:dyDescent="0.2">
      <c r="Q139" s="61"/>
    </row>
    <row r="140" spans="17:17" ht="12.75" customHeight="1" x14ac:dyDescent="0.2">
      <c r="Q140" s="61"/>
    </row>
    <row r="141" spans="17:17" ht="12.75" customHeight="1" x14ac:dyDescent="0.2">
      <c r="Q141" s="61"/>
    </row>
    <row r="142" spans="17:17" ht="12.75" customHeight="1" x14ac:dyDescent="0.2">
      <c r="Q142" s="61"/>
    </row>
    <row r="143" spans="17:17" ht="12.75" customHeight="1" x14ac:dyDescent="0.2">
      <c r="Q143" s="61"/>
    </row>
    <row r="144" spans="17:17" ht="12.75" customHeight="1" x14ac:dyDescent="0.2">
      <c r="Q144" s="61"/>
    </row>
    <row r="145" spans="17:17" ht="12.75" customHeight="1" x14ac:dyDescent="0.2">
      <c r="Q145" s="61"/>
    </row>
    <row r="146" spans="17:17" ht="12.75" customHeight="1" x14ac:dyDescent="0.2">
      <c r="Q146" s="61"/>
    </row>
    <row r="147" spans="17:17" ht="12.75" customHeight="1" x14ac:dyDescent="0.2">
      <c r="Q147" s="61"/>
    </row>
    <row r="148" spans="17:17" ht="12.75" customHeight="1" x14ac:dyDescent="0.2">
      <c r="Q148" s="61"/>
    </row>
    <row r="149" spans="17:17" ht="12.75" customHeight="1" x14ac:dyDescent="0.2">
      <c r="Q149" s="61"/>
    </row>
    <row r="150" spans="17:17" ht="12.75" customHeight="1" x14ac:dyDescent="0.2">
      <c r="Q150" s="61"/>
    </row>
    <row r="151" spans="17:17" ht="12.75" customHeight="1" x14ac:dyDescent="0.2">
      <c r="Q151" s="61"/>
    </row>
    <row r="152" spans="17:17" ht="12.75" customHeight="1" x14ac:dyDescent="0.2">
      <c r="Q152" s="61"/>
    </row>
    <row r="153" spans="17:17" ht="12.75" customHeight="1" x14ac:dyDescent="0.2">
      <c r="Q153" s="61"/>
    </row>
    <row r="154" spans="17:17" ht="12.75" customHeight="1" x14ac:dyDescent="0.2">
      <c r="Q154" s="61"/>
    </row>
    <row r="155" spans="17:17" ht="12.75" customHeight="1" x14ac:dyDescent="0.2">
      <c r="Q155" s="61"/>
    </row>
    <row r="156" spans="17:17" ht="12.75" customHeight="1" x14ac:dyDescent="0.2">
      <c r="Q156" s="61"/>
    </row>
    <row r="157" spans="17:17" ht="12.75" customHeight="1" x14ac:dyDescent="0.2">
      <c r="Q157" s="61"/>
    </row>
    <row r="158" spans="17:17" ht="12.75" customHeight="1" x14ac:dyDescent="0.2">
      <c r="Q158" s="61"/>
    </row>
    <row r="159" spans="17:17" ht="12.75" customHeight="1" x14ac:dyDescent="0.2">
      <c r="Q159" s="61"/>
    </row>
    <row r="160" spans="17:17" ht="12.75" customHeight="1" x14ac:dyDescent="0.2">
      <c r="Q160" s="61"/>
    </row>
    <row r="161" spans="17:17" ht="12.75" customHeight="1" x14ac:dyDescent="0.2">
      <c r="Q161" s="61"/>
    </row>
    <row r="162" spans="17:17" ht="12.75" customHeight="1" x14ac:dyDescent="0.2">
      <c r="Q162" s="61"/>
    </row>
    <row r="163" spans="17:17" ht="12.75" customHeight="1" x14ac:dyDescent="0.2">
      <c r="Q163" s="61"/>
    </row>
    <row r="164" spans="17:17" ht="12.75" customHeight="1" x14ac:dyDescent="0.2">
      <c r="Q164" s="61"/>
    </row>
    <row r="165" spans="17:17" ht="12.75" customHeight="1" x14ac:dyDescent="0.2">
      <c r="Q165" s="61"/>
    </row>
    <row r="166" spans="17:17" ht="12.75" customHeight="1" x14ac:dyDescent="0.2">
      <c r="Q166" s="61"/>
    </row>
    <row r="167" spans="17:17" ht="12.75" customHeight="1" x14ac:dyDescent="0.2">
      <c r="Q167" s="61"/>
    </row>
    <row r="168" spans="17:17" ht="12.75" customHeight="1" x14ac:dyDescent="0.2">
      <c r="Q168" s="61"/>
    </row>
    <row r="169" spans="17:17" ht="12.75" customHeight="1" x14ac:dyDescent="0.2">
      <c r="Q169" s="61"/>
    </row>
    <row r="170" spans="17:17" ht="12.75" customHeight="1" x14ac:dyDescent="0.2">
      <c r="Q170" s="61"/>
    </row>
    <row r="171" spans="17:17" ht="12.75" customHeight="1" x14ac:dyDescent="0.2">
      <c r="Q171" s="61"/>
    </row>
    <row r="172" spans="17:17" ht="12.75" customHeight="1" x14ac:dyDescent="0.2">
      <c r="Q172" s="61"/>
    </row>
    <row r="173" spans="17:17" ht="12.75" customHeight="1" x14ac:dyDescent="0.2">
      <c r="Q173" s="61"/>
    </row>
    <row r="174" spans="17:17" ht="12.75" customHeight="1" x14ac:dyDescent="0.2">
      <c r="Q174" s="61"/>
    </row>
    <row r="175" spans="17:17" ht="12.75" customHeight="1" x14ac:dyDescent="0.2">
      <c r="Q175" s="61"/>
    </row>
    <row r="176" spans="17:17" ht="12.75" customHeight="1" x14ac:dyDescent="0.2">
      <c r="Q176" s="61"/>
    </row>
    <row r="177" spans="17:17" ht="12.75" customHeight="1" x14ac:dyDescent="0.2">
      <c r="Q177" s="61"/>
    </row>
    <row r="178" spans="17:17" ht="12.75" customHeight="1" x14ac:dyDescent="0.2">
      <c r="Q178" s="61"/>
    </row>
    <row r="179" spans="17:17" ht="12.75" customHeight="1" x14ac:dyDescent="0.2">
      <c r="Q179" s="61"/>
    </row>
    <row r="180" spans="17:17" ht="12.75" customHeight="1" x14ac:dyDescent="0.2">
      <c r="Q180" s="61"/>
    </row>
    <row r="181" spans="17:17" ht="114.75" customHeight="1" x14ac:dyDescent="0.2">
      <c r="Q181" s="61"/>
    </row>
    <row r="182" spans="17:17" ht="12.75" customHeight="1" x14ac:dyDescent="0.2">
      <c r="Q182" s="61"/>
    </row>
    <row r="183" spans="17:17" ht="12.75" customHeight="1" x14ac:dyDescent="0.2">
      <c r="Q183" s="61"/>
    </row>
    <row r="184" spans="17:17" ht="12.75" customHeight="1" x14ac:dyDescent="0.2">
      <c r="Q184" s="61"/>
    </row>
    <row r="185" spans="17:17" ht="12.75" customHeight="1" x14ac:dyDescent="0.2">
      <c r="Q185" s="61"/>
    </row>
    <row r="186" spans="17:17" ht="12.75" customHeight="1" x14ac:dyDescent="0.2">
      <c r="Q186" s="61"/>
    </row>
    <row r="187" spans="17:17" ht="12.75" customHeight="1" x14ac:dyDescent="0.2">
      <c r="Q187" s="61"/>
    </row>
    <row r="188" spans="17:17" ht="12.75" customHeight="1" x14ac:dyDescent="0.2">
      <c r="Q188" s="61"/>
    </row>
    <row r="189" spans="17:17" ht="12.75" customHeight="1" x14ac:dyDescent="0.2">
      <c r="Q189" s="67"/>
    </row>
    <row r="190" spans="17:17" ht="12.75" customHeight="1" x14ac:dyDescent="0.2">
      <c r="Q190" s="68"/>
    </row>
    <row r="191" spans="17:17" ht="12.75" customHeight="1" x14ac:dyDescent="0.2">
      <c r="Q191" s="63"/>
    </row>
    <row r="192" spans="17:17" ht="12.75" customHeight="1" x14ac:dyDescent="0.2">
      <c r="Q192" s="63"/>
    </row>
    <row r="193" spans="17:17" ht="12.75" customHeight="1" x14ac:dyDescent="0.2">
      <c r="Q193" s="61"/>
    </row>
    <row r="194" spans="17:17" ht="12.75" customHeight="1" x14ac:dyDescent="0.2">
      <c r="Q194" s="61"/>
    </row>
    <row r="195" spans="17:17" ht="12.75" customHeight="1" x14ac:dyDescent="0.2">
      <c r="Q195" s="61"/>
    </row>
    <row r="196" spans="17:17" ht="12.75" customHeight="1" x14ac:dyDescent="0.2">
      <c r="Q196" s="61"/>
    </row>
    <row r="197" spans="17:17" ht="12.75" customHeight="1" x14ac:dyDescent="0.2">
      <c r="Q197" s="61"/>
    </row>
    <row r="198" spans="17:17" ht="12.75" customHeight="1" x14ac:dyDescent="0.2">
      <c r="Q198" s="61"/>
    </row>
    <row r="199" spans="17:17" ht="12.75" customHeight="1" x14ac:dyDescent="0.2">
      <c r="Q199" s="61"/>
    </row>
    <row r="200" spans="17:17" ht="12.75" customHeight="1" x14ac:dyDescent="0.2">
      <c r="Q200" s="61"/>
    </row>
    <row r="201" spans="17:17" ht="12.75" customHeight="1" x14ac:dyDescent="0.2">
      <c r="Q201" s="61"/>
    </row>
    <row r="202" spans="17:17" ht="12.75" customHeight="1" x14ac:dyDescent="0.2">
      <c r="Q202" s="61"/>
    </row>
    <row r="203" spans="17:17" ht="12.75" customHeight="1" x14ac:dyDescent="0.2">
      <c r="Q203" s="61"/>
    </row>
    <row r="204" spans="17:17" ht="12.75" customHeight="1" x14ac:dyDescent="0.2">
      <c r="Q204" s="61"/>
    </row>
    <row r="205" spans="17:17" ht="12.75" customHeight="1" x14ac:dyDescent="0.2">
      <c r="Q205" s="61"/>
    </row>
    <row r="206" spans="17:17" ht="12.75" customHeight="1" x14ac:dyDescent="0.2">
      <c r="Q206" s="61"/>
    </row>
    <row r="207" spans="17:17" ht="12.75" customHeight="1" x14ac:dyDescent="0.2">
      <c r="Q207" s="61"/>
    </row>
    <row r="208" spans="17:17" ht="12.75" customHeight="1" x14ac:dyDescent="0.2">
      <c r="Q208" s="61"/>
    </row>
    <row r="209" spans="17:17" ht="12.75" customHeight="1" x14ac:dyDescent="0.2">
      <c r="Q209" s="61"/>
    </row>
    <row r="210" spans="17:17" ht="12.75" customHeight="1" x14ac:dyDescent="0.2">
      <c r="Q210" s="61"/>
    </row>
    <row r="211" spans="17:17" ht="12.75" customHeight="1" x14ac:dyDescent="0.2">
      <c r="Q211" s="61"/>
    </row>
    <row r="212" spans="17:17" ht="12.75" customHeight="1" x14ac:dyDescent="0.2">
      <c r="Q212" s="61"/>
    </row>
    <row r="213" spans="17:17" ht="12.75" customHeight="1" x14ac:dyDescent="0.2">
      <c r="Q213" s="61"/>
    </row>
    <row r="214" spans="17:17" ht="12.75" customHeight="1" x14ac:dyDescent="0.2">
      <c r="Q214" s="61"/>
    </row>
    <row r="215" spans="17:17" ht="12.75" customHeight="1" x14ac:dyDescent="0.2">
      <c r="Q215" s="61"/>
    </row>
    <row r="216" spans="17:17" ht="12.75" customHeight="1" x14ac:dyDescent="0.2">
      <c r="Q216" s="61"/>
    </row>
    <row r="217" spans="17:17" ht="12.75" customHeight="1" x14ac:dyDescent="0.2">
      <c r="Q217" s="61"/>
    </row>
    <row r="218" spans="17:17" ht="38.25" customHeight="1" x14ac:dyDescent="0.2">
      <c r="Q218" s="61"/>
    </row>
    <row r="219" spans="17:17" ht="12.75" customHeight="1" x14ac:dyDescent="0.2">
      <c r="Q219" s="61"/>
    </row>
    <row r="220" spans="17:17" ht="12.75" customHeight="1" x14ac:dyDescent="0.2">
      <c r="Q220" s="61"/>
    </row>
    <row r="221" spans="17:17" ht="12.75" customHeight="1" x14ac:dyDescent="0.2">
      <c r="Q221" s="61"/>
    </row>
    <row r="222" spans="17:17" ht="12.75" customHeight="1" x14ac:dyDescent="0.2">
      <c r="Q222" s="61"/>
    </row>
    <row r="223" spans="17:17" ht="12.75" customHeight="1" x14ac:dyDescent="0.2">
      <c r="Q223" s="61"/>
    </row>
    <row r="224" spans="17:17" ht="12.75" customHeight="1" x14ac:dyDescent="0.2">
      <c r="Q224" s="61"/>
    </row>
    <row r="225" spans="17:17" ht="12.75" customHeight="1" x14ac:dyDescent="0.2">
      <c r="Q225" s="61"/>
    </row>
    <row r="226" spans="17:17" ht="12.75" customHeight="1" x14ac:dyDescent="0.2">
      <c r="Q226" s="67"/>
    </row>
    <row r="227" spans="17:17" ht="12.75" customHeight="1" x14ac:dyDescent="0.2">
      <c r="Q227" s="68"/>
    </row>
    <row r="228" spans="17:17" ht="12.75" customHeight="1" x14ac:dyDescent="0.2">
      <c r="Q228" s="63"/>
    </row>
    <row r="229" spans="17:17" ht="12.75" customHeight="1" x14ac:dyDescent="0.2">
      <c r="Q229" s="63"/>
    </row>
    <row r="230" spans="17:17" ht="12.75" customHeight="1" x14ac:dyDescent="0.2">
      <c r="Q230" s="61"/>
    </row>
    <row r="231" spans="17:17" ht="12.75" customHeight="1" x14ac:dyDescent="0.2">
      <c r="Q231" s="61"/>
    </row>
    <row r="232" spans="17:17" ht="12.75" customHeight="1" x14ac:dyDescent="0.2">
      <c r="Q232" s="61"/>
    </row>
    <row r="233" spans="17:17" ht="12.75" customHeight="1" x14ac:dyDescent="0.2">
      <c r="Q233" s="61"/>
    </row>
    <row r="234" spans="17:17" ht="12.75" customHeight="1" x14ac:dyDescent="0.2">
      <c r="Q234" s="61"/>
    </row>
    <row r="235" spans="17:17" ht="12.75" customHeight="1" x14ac:dyDescent="0.2">
      <c r="Q235" s="61"/>
    </row>
    <row r="236" spans="17:17" ht="12.75" customHeight="1" x14ac:dyDescent="0.2">
      <c r="Q236" s="61"/>
    </row>
    <row r="237" spans="17:17" ht="12.75" customHeight="1" x14ac:dyDescent="0.2">
      <c r="Q237" s="61"/>
    </row>
    <row r="238" spans="17:17" ht="12.75" customHeight="1" x14ac:dyDescent="0.2">
      <c r="Q238" s="61"/>
    </row>
    <row r="239" spans="17:17" ht="12.75" customHeight="1" x14ac:dyDescent="0.2">
      <c r="Q239" s="61"/>
    </row>
    <row r="240" spans="17:17" ht="12.75" customHeight="1" x14ac:dyDescent="0.2">
      <c r="Q240" s="61"/>
    </row>
    <row r="241" spans="17:17" ht="12.75" customHeight="1" x14ac:dyDescent="0.2">
      <c r="Q241" s="61"/>
    </row>
    <row r="242" spans="17:17" ht="12.75" customHeight="1" x14ac:dyDescent="0.2">
      <c r="Q242" s="61"/>
    </row>
    <row r="243" spans="17:17" ht="12.75" customHeight="1" x14ac:dyDescent="0.2">
      <c r="Q243" s="61"/>
    </row>
    <row r="244" spans="17:17" ht="12.75" customHeight="1" x14ac:dyDescent="0.2">
      <c r="Q244" s="61"/>
    </row>
    <row r="245" spans="17:17" ht="12.75" customHeight="1" x14ac:dyDescent="0.2">
      <c r="Q245" s="61"/>
    </row>
    <row r="246" spans="17:17" ht="12.75" customHeight="1" x14ac:dyDescent="0.2">
      <c r="Q246" s="61"/>
    </row>
    <row r="247" spans="17:17" ht="12.75" customHeight="1" x14ac:dyDescent="0.2">
      <c r="Q247" s="61"/>
    </row>
    <row r="248" spans="17:17" ht="12.75" customHeight="1" x14ac:dyDescent="0.2">
      <c r="Q248" s="61"/>
    </row>
    <row r="249" spans="17:17" ht="12.75" customHeight="1" x14ac:dyDescent="0.2">
      <c r="Q249" s="61"/>
    </row>
    <row r="250" spans="17:17" ht="12.75" customHeight="1" x14ac:dyDescent="0.2">
      <c r="Q250" s="61"/>
    </row>
    <row r="251" spans="17:17" ht="12.75" customHeight="1" x14ac:dyDescent="0.2">
      <c r="Q251" s="61"/>
    </row>
    <row r="252" spans="17:17" ht="12.75" customHeight="1" x14ac:dyDescent="0.2">
      <c r="Q252" s="61"/>
    </row>
    <row r="253" spans="17:17" ht="12.75" customHeight="1" x14ac:dyDescent="0.2">
      <c r="Q253" s="61"/>
    </row>
    <row r="254" spans="17:17" ht="12.75" customHeight="1" x14ac:dyDescent="0.2">
      <c r="Q254" s="61"/>
    </row>
    <row r="255" spans="17:17" ht="12.75" customHeight="1" x14ac:dyDescent="0.2">
      <c r="Q255" s="61"/>
    </row>
    <row r="256" spans="17:17" ht="12.75" customHeight="1" x14ac:dyDescent="0.2">
      <c r="Q256" s="61"/>
    </row>
    <row r="257" spans="17:17" ht="12.75" customHeight="1" x14ac:dyDescent="0.2">
      <c r="Q257" s="61"/>
    </row>
    <row r="258" spans="17:17" ht="12.75" customHeight="1" x14ac:dyDescent="0.2">
      <c r="Q258" s="61"/>
    </row>
    <row r="259" spans="17:17" ht="12.75" customHeight="1" x14ac:dyDescent="0.2">
      <c r="Q259" s="61"/>
    </row>
    <row r="260" spans="17:17" ht="12.75" customHeight="1" x14ac:dyDescent="0.2">
      <c r="Q260" s="61"/>
    </row>
    <row r="261" spans="17:17" ht="12.75" customHeight="1" x14ac:dyDescent="0.2">
      <c r="Q261" s="61"/>
    </row>
    <row r="262" spans="17:17" ht="12.75" customHeight="1" x14ac:dyDescent="0.2">
      <c r="Q262" s="61"/>
    </row>
    <row r="263" spans="17:17" ht="12.75" customHeight="1" x14ac:dyDescent="0.2">
      <c r="Q263" s="61"/>
    </row>
    <row r="264" spans="17:17" ht="12.75" customHeight="1" x14ac:dyDescent="0.2">
      <c r="Q264" s="61"/>
    </row>
    <row r="265" spans="17:17" ht="12.75" customHeight="1" x14ac:dyDescent="0.2">
      <c r="Q265" s="61"/>
    </row>
    <row r="266" spans="17:17" ht="12.75" customHeight="1" x14ac:dyDescent="0.2">
      <c r="Q266" s="61"/>
    </row>
    <row r="267" spans="17:17" ht="12.75" customHeight="1" x14ac:dyDescent="0.2">
      <c r="Q267" s="61"/>
    </row>
    <row r="268" spans="17:17" ht="12.75" customHeight="1" x14ac:dyDescent="0.2">
      <c r="Q268" s="61"/>
    </row>
    <row r="269" spans="17:17" ht="12.75" customHeight="1" x14ac:dyDescent="0.2">
      <c r="Q269" s="61"/>
    </row>
    <row r="270" spans="17:17" ht="12.75" customHeight="1" x14ac:dyDescent="0.2">
      <c r="Q270" s="61"/>
    </row>
    <row r="271" spans="17:17" ht="12.75" customHeight="1" x14ac:dyDescent="0.2">
      <c r="Q271" s="61"/>
    </row>
    <row r="272" spans="17:17" ht="12.75" customHeight="1" x14ac:dyDescent="0.2">
      <c r="Q272" s="61"/>
    </row>
    <row r="273" spans="17:17" ht="12.75" customHeight="1" x14ac:dyDescent="0.2">
      <c r="Q273" s="61"/>
    </row>
    <row r="274" spans="17:17" ht="12.75" customHeight="1" x14ac:dyDescent="0.2">
      <c r="Q274" s="61"/>
    </row>
    <row r="275" spans="17:17" ht="12.75" customHeight="1" x14ac:dyDescent="0.2">
      <c r="Q275" s="61"/>
    </row>
    <row r="276" spans="17:17" ht="12.75" customHeight="1" x14ac:dyDescent="0.2">
      <c r="Q276" s="61"/>
    </row>
    <row r="277" spans="17:17" ht="12.75" customHeight="1" x14ac:dyDescent="0.2">
      <c r="Q277" s="61"/>
    </row>
    <row r="278" spans="17:17" ht="12.75" customHeight="1" x14ac:dyDescent="0.2">
      <c r="Q278" s="61"/>
    </row>
    <row r="279" spans="17:17" ht="12.75" customHeight="1" x14ac:dyDescent="0.2">
      <c r="Q279" s="61"/>
    </row>
    <row r="280" spans="17:17" ht="12.75" customHeight="1" x14ac:dyDescent="0.2">
      <c r="Q280" s="61"/>
    </row>
    <row r="281" spans="17:17" ht="12.75" customHeight="1" x14ac:dyDescent="0.2">
      <c r="Q281" s="61"/>
    </row>
    <row r="282" spans="17:17" ht="12.75" customHeight="1" x14ac:dyDescent="0.2">
      <c r="Q282" s="61"/>
    </row>
    <row r="283" spans="17:17" ht="12.75" customHeight="1" x14ac:dyDescent="0.2">
      <c r="Q283" s="61"/>
    </row>
    <row r="284" spans="17:17" ht="12.75" customHeight="1" x14ac:dyDescent="0.2">
      <c r="Q284" s="61"/>
    </row>
    <row r="285" spans="17:17" ht="12.75" customHeight="1" x14ac:dyDescent="0.2">
      <c r="Q285" s="61"/>
    </row>
    <row r="286" spans="17:17" ht="12.75" customHeight="1" x14ac:dyDescent="0.2">
      <c r="Q286" s="61"/>
    </row>
    <row r="287" spans="17:17" ht="12.75" customHeight="1" x14ac:dyDescent="0.2">
      <c r="Q287" s="61"/>
    </row>
    <row r="288" spans="17:17" ht="12.75" customHeight="1" x14ac:dyDescent="0.2">
      <c r="Q288" s="61"/>
    </row>
    <row r="289" spans="17:17" ht="12.75" customHeight="1" x14ac:dyDescent="0.2">
      <c r="Q289" s="61"/>
    </row>
    <row r="290" spans="17:17" ht="51" customHeight="1" x14ac:dyDescent="0.2">
      <c r="Q290" s="61"/>
    </row>
    <row r="291" spans="17:17" ht="12.75" customHeight="1" x14ac:dyDescent="0.2">
      <c r="Q291" s="61"/>
    </row>
    <row r="292" spans="17:17" ht="12.75" customHeight="1" x14ac:dyDescent="0.2">
      <c r="Q292" s="61"/>
    </row>
    <row r="293" spans="17:17" ht="12.75" customHeight="1" x14ac:dyDescent="0.2">
      <c r="Q293" s="61"/>
    </row>
    <row r="294" spans="17:17" ht="12.75" customHeight="1" x14ac:dyDescent="0.2">
      <c r="Q294" s="63"/>
    </row>
    <row r="295" spans="17:17" ht="12.75" customHeight="1" x14ac:dyDescent="0.2">
      <c r="Q295" s="64"/>
    </row>
    <row r="296" spans="17:17" ht="12.75" customHeight="1" x14ac:dyDescent="0.2">
      <c r="Q296" s="64"/>
    </row>
    <row r="297" spans="17:17" ht="12.75" customHeight="1" x14ac:dyDescent="0.2">
      <c r="Q297" s="63"/>
    </row>
    <row r="298" spans="17:17" ht="12.75" customHeight="1" x14ac:dyDescent="0.2">
      <c r="Q298" s="67"/>
    </row>
    <row r="299" spans="17:17" ht="12.75" customHeight="1" x14ac:dyDescent="0.2">
      <c r="Q299" s="68"/>
    </row>
    <row r="300" spans="17:17" ht="12.75" customHeight="1" x14ac:dyDescent="0.2">
      <c r="Q300" s="63"/>
    </row>
    <row r="301" spans="17:17" ht="12.75" customHeight="1" x14ac:dyDescent="0.2">
      <c r="Q301" s="63"/>
    </row>
    <row r="302" spans="17:17" ht="12.75" customHeight="1" x14ac:dyDescent="0.2">
      <c r="Q302" s="63"/>
    </row>
    <row r="303" spans="17:17" ht="12.75" customHeight="1" x14ac:dyDescent="0.2">
      <c r="Q303" s="63"/>
    </row>
    <row r="304" spans="17:17" ht="12.75" customHeight="1" x14ac:dyDescent="0.2">
      <c r="Q304" s="61"/>
    </row>
    <row r="305" spans="17:17" ht="12.75" customHeight="1" x14ac:dyDescent="0.2">
      <c r="Q305" s="61"/>
    </row>
    <row r="306" spans="17:17" ht="12.75" customHeight="1" x14ac:dyDescent="0.2">
      <c r="Q306" s="61"/>
    </row>
    <row r="307" spans="17:17" ht="12.75" customHeight="1" x14ac:dyDescent="0.2">
      <c r="Q307" s="61"/>
    </row>
    <row r="308" spans="17:17" ht="12.75" customHeight="1" x14ac:dyDescent="0.2">
      <c r="Q308" s="61"/>
    </row>
    <row r="309" spans="17:17" ht="12.75" customHeight="1" x14ac:dyDescent="0.2">
      <c r="Q309" s="61"/>
    </row>
    <row r="310" spans="17:17" ht="12.75" customHeight="1" x14ac:dyDescent="0.2">
      <c r="Q310" s="67"/>
    </row>
    <row r="311" spans="17:17" ht="12.75" customHeight="1" x14ac:dyDescent="0.2">
      <c r="Q311" s="68"/>
    </row>
    <row r="312" spans="17:17" ht="12.75" customHeight="1" x14ac:dyDescent="0.2">
      <c r="Q312" s="63"/>
    </row>
    <row r="313" spans="17:17" ht="12.75" customHeight="1" x14ac:dyDescent="0.2">
      <c r="Q313" s="63"/>
    </row>
    <row r="314" spans="17:17" ht="12.75" customHeight="1" x14ac:dyDescent="0.2">
      <c r="Q314" s="61"/>
    </row>
    <row r="315" spans="17:17" ht="12.75" customHeight="1" x14ac:dyDescent="0.2">
      <c r="Q315" s="61"/>
    </row>
    <row r="316" spans="17:17" ht="12.75" customHeight="1" x14ac:dyDescent="0.2">
      <c r="Q316" s="61"/>
    </row>
    <row r="317" spans="17:17" ht="12.75" customHeight="1" x14ac:dyDescent="0.2">
      <c r="Q317" s="61"/>
    </row>
    <row r="318" spans="17:17" ht="12.75" customHeight="1" x14ac:dyDescent="0.2">
      <c r="Q318" s="61"/>
    </row>
    <row r="319" spans="17:17" ht="12.75" customHeight="1" x14ac:dyDescent="0.2">
      <c r="Q319" s="61"/>
    </row>
    <row r="320" spans="17:17" ht="12.75" customHeight="1" x14ac:dyDescent="0.2">
      <c r="Q320" s="63"/>
    </row>
    <row r="321" spans="17:17" ht="12.75" customHeight="1" x14ac:dyDescent="0.2">
      <c r="Q321" s="63"/>
    </row>
    <row r="322" spans="17:17" ht="12.75" customHeight="1" x14ac:dyDescent="0.2">
      <c r="Q322" s="61"/>
    </row>
    <row r="323" spans="17:17" ht="12.75" customHeight="1" x14ac:dyDescent="0.2">
      <c r="Q323" s="61"/>
    </row>
    <row r="324" spans="17:17" ht="12.75" customHeight="1" x14ac:dyDescent="0.2">
      <c r="Q324" s="61"/>
    </row>
    <row r="325" spans="17:17" ht="12.75" customHeight="1" x14ac:dyDescent="0.2">
      <c r="Q325" s="61"/>
    </row>
    <row r="326" spans="17:17" ht="12.75" customHeight="1" x14ac:dyDescent="0.2">
      <c r="Q326" s="61"/>
    </row>
    <row r="327" spans="17:17" ht="12.75" customHeight="1" x14ac:dyDescent="0.2">
      <c r="Q327" s="61"/>
    </row>
    <row r="328" spans="17:17" ht="12.75" customHeight="1" x14ac:dyDescent="0.2">
      <c r="Q328" s="61"/>
    </row>
    <row r="329" spans="17:17" ht="12.75" customHeight="1" x14ac:dyDescent="0.2">
      <c r="Q329" s="61"/>
    </row>
    <row r="330" spans="17:17" ht="12.75" customHeight="1" x14ac:dyDescent="0.2">
      <c r="Q330" s="61"/>
    </row>
    <row r="331" spans="17:17" ht="12.75" customHeight="1" x14ac:dyDescent="0.2">
      <c r="Q331" s="61"/>
    </row>
    <row r="332" spans="17:17" ht="12.75" customHeight="1" x14ac:dyDescent="0.2">
      <c r="Q332" s="61"/>
    </row>
    <row r="333" spans="17:17" ht="12.75" customHeight="1" x14ac:dyDescent="0.2">
      <c r="Q333" s="63"/>
    </row>
    <row r="334" spans="17:17" ht="12.75" customHeight="1" x14ac:dyDescent="0.2">
      <c r="Q334" s="63"/>
    </row>
    <row r="335" spans="17:17" ht="12.75" customHeight="1" x14ac:dyDescent="0.2"/>
    <row r="336" spans="17:17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</sheetData>
  <mergeCells count="15">
    <mergeCell ref="Q226:Q227"/>
    <mergeCell ref="Q298:Q299"/>
    <mergeCell ref="Q310:Q311"/>
    <mergeCell ref="A1:D1"/>
    <mergeCell ref="A2:D2"/>
    <mergeCell ref="A3:D3"/>
    <mergeCell ref="B4:D4"/>
    <mergeCell ref="A5:D5"/>
    <mergeCell ref="A6:D7"/>
    <mergeCell ref="A8:D8"/>
    <mergeCell ref="Q9:Q10"/>
    <mergeCell ref="Q16:Q17"/>
    <mergeCell ref="Q71:Q72"/>
    <mergeCell ref="Q94:Q95"/>
    <mergeCell ref="Q189:Q190"/>
  </mergeCells>
  <dataValidations count="1">
    <dataValidation type="list" allowBlank="1" showInputMessage="1" prompt="Áreas de Avaliação Qualis CAPES - Áreas de Avaliação Qualis CAPES" sqref="B4">
      <formula1>#REF!</formula1>
    </dataValidation>
  </dataValidations>
  <pageMargins left="0.511811024" right="0.511811024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Soraia</dc:creator>
  <cp:lastModifiedBy>Soraia</cp:lastModifiedBy>
  <dcterms:created xsi:type="dcterms:W3CDTF">2023-11-18T20:51:35Z</dcterms:created>
  <dcterms:modified xsi:type="dcterms:W3CDTF">2026-05-28T15:27:37Z</dcterms:modified>
</cp:coreProperties>
</file>